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vbuh\Documents\Бюджет 2021 год\Бюджет 2021 год\Для Райфо Бюджет 2021\Для райфо Бюджет Теткино\Бюджет 2021 для сайта\"/>
    </mc:Choice>
  </mc:AlternateContent>
  <bookViews>
    <workbookView xWindow="0" yWindow="0" windowWidth="15600" windowHeight="9240"/>
  </bookViews>
  <sheets>
    <sheet name="Сводная " sheetId="9" r:id="rId1"/>
  </sheets>
  <definedNames>
    <definedName name="_xlnm._FilterDatabase" localSheetId="0" hidden="1">'Сводная '!$A$22:$CO$120</definedName>
    <definedName name="_xlnm.Print_Area" localSheetId="0">'Сводная '!$A$1:$K$133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9" l="1"/>
  <c r="K52" i="9" s="1"/>
  <c r="K25" i="9"/>
  <c r="I83" i="9"/>
  <c r="I52" i="9"/>
  <c r="J34" i="9"/>
  <c r="J52" i="9" s="1"/>
  <c r="I57" i="9"/>
  <c r="J57" i="9"/>
  <c r="K57" i="9"/>
  <c r="I60" i="9"/>
  <c r="J60" i="9"/>
  <c r="K60" i="9"/>
  <c r="I65" i="9"/>
  <c r="J65" i="9"/>
  <c r="K65" i="9"/>
  <c r="I72" i="9"/>
  <c r="J72" i="9"/>
  <c r="K72" i="9"/>
  <c r="I78" i="9"/>
  <c r="J78" i="9"/>
  <c r="K78" i="9"/>
  <c r="J107" i="9"/>
  <c r="J116" i="9"/>
  <c r="J24" i="9"/>
  <c r="K24" i="9"/>
  <c r="I24" i="9"/>
  <c r="I26" i="9"/>
  <c r="I33" i="9" s="1"/>
  <c r="K33" i="9"/>
  <c r="J25" i="9"/>
  <c r="J33" i="9" s="1"/>
  <c r="J21" i="9" l="1"/>
  <c r="I21" i="9"/>
  <c r="J20" i="9" l="1"/>
  <c r="K116" i="9"/>
  <c r="I116" i="9"/>
  <c r="K107" i="9"/>
  <c r="I107" i="9"/>
  <c r="K89" i="9"/>
  <c r="J89" i="9"/>
  <c r="I89" i="9"/>
  <c r="I20" i="9" s="1"/>
  <c r="K21" i="9"/>
  <c r="K20" i="9" l="1"/>
</calcChain>
</file>

<file path=xl/sharedStrings.xml><?xml version="1.0" encoding="utf-8"?>
<sst xmlns="http://schemas.openxmlformats.org/spreadsheetml/2006/main" count="265" uniqueCount="123">
  <si>
    <t>Утверждаю:</t>
  </si>
  <si>
    <t>М.п.</t>
  </si>
  <si>
    <t>СВОДНАЯ БЮДЖЕТНАЯ  РОСПИСЬ</t>
  </si>
  <si>
    <t>Финансовый орган</t>
  </si>
  <si>
    <t>Администрация поселка Теткино  Глушковского района Курской области</t>
  </si>
  <si>
    <t>Единица измерения</t>
  </si>
  <si>
    <t>рубли</t>
  </si>
  <si>
    <t>Наименование получателя средств</t>
  </si>
  <si>
    <t xml:space="preserve">Коды по бюджетной классификации </t>
  </si>
  <si>
    <t>тип средств</t>
  </si>
  <si>
    <t>Сумма на год</t>
  </si>
  <si>
    <t>главного распорядителя средств бюджета (ГРБС)</t>
  </si>
  <si>
    <t xml:space="preserve"> раздела, подраздела (КФСР)</t>
  </si>
  <si>
    <t>целевой статьи (КЦСР)</t>
  </si>
  <si>
    <t>вида расходов (КВР)</t>
  </si>
  <si>
    <t>операции сектора государственного управления (КОСГУ)</t>
  </si>
  <si>
    <t>ИТОГО</t>
  </si>
  <si>
    <t>Администрация поселка Теткино Глушковского района Курской области</t>
  </si>
  <si>
    <t>Высшее должностное лицо</t>
  </si>
  <si>
    <t>71 1 00 С1402</t>
  </si>
  <si>
    <t>01.01.00</t>
  </si>
  <si>
    <t>Центральный аппарат</t>
  </si>
  <si>
    <t>73 1 00 С1402</t>
  </si>
  <si>
    <t>74 1 00 С1402</t>
  </si>
  <si>
    <t>Другие общегосударственные вопросы</t>
  </si>
  <si>
    <t>09 1 01 С1437</t>
  </si>
  <si>
    <t>73 1 00 П1485</t>
  </si>
  <si>
    <t>76 1 00 С1404</t>
  </si>
  <si>
    <t>76100С1404</t>
  </si>
  <si>
    <t>77 2 00 С1439</t>
  </si>
  <si>
    <t>Итого 0113</t>
  </si>
  <si>
    <t>ВУС</t>
  </si>
  <si>
    <t>77 2 00 51180</t>
  </si>
  <si>
    <t>Итого 0203</t>
  </si>
  <si>
    <t>НАЦИОНАЛЬНАЯ БЕЗОПАСНОСТЬ И ПРАВООХРАНИТЕЛЬНАЯ ДЕЯТЕЛЬНОСТЬ</t>
  </si>
  <si>
    <t>13 2 01 С1460</t>
  </si>
  <si>
    <t>13 1 01 С1415</t>
  </si>
  <si>
    <t xml:space="preserve">Итого </t>
  </si>
  <si>
    <t>Другие вопросы в области национальной безопасности и правоохранительной деятельности</t>
  </si>
  <si>
    <t>12 2 01 С1435</t>
  </si>
  <si>
    <t>Дорожное хозяйство (дорожные фонды)</t>
  </si>
  <si>
    <t>11 1 01 С1424</t>
  </si>
  <si>
    <t>Муниципальная программа МО "поселок Теткино" Глушковского района Курской области "Развитие малого и среднего предпринимательства на 2019-2021 годы"</t>
  </si>
  <si>
    <t>21 0 01 С1405</t>
  </si>
  <si>
    <t>Межевание автомобильных дорог общего пользования местного значения, проведение кадастровых работ</t>
  </si>
  <si>
    <t>11 1 03 С1425</t>
  </si>
  <si>
    <t>Непрограм расходы органов местного самоуправления</t>
  </si>
  <si>
    <t>77 2 00 13600</t>
  </si>
  <si>
    <t xml:space="preserve"> Внесение в государственный кадастр недвижимости сведений о границах муниципальных образований и границах населенных пунктов</t>
  </si>
  <si>
    <t>77 2 00 S3600</t>
  </si>
  <si>
    <t>Мероприятия в области земельных отношений</t>
  </si>
  <si>
    <t>77 2 00 С1468</t>
  </si>
  <si>
    <t>Жилищное хозяйство</t>
  </si>
  <si>
    <t>07 1 07 С1430</t>
  </si>
  <si>
    <t>Коммунальное хозяйство</t>
  </si>
  <si>
    <t>07 1 08 С1431</t>
  </si>
  <si>
    <t>Разработка схемы водоснабжения</t>
  </si>
  <si>
    <t>07203С1417</t>
  </si>
  <si>
    <t>01.01.01</t>
  </si>
  <si>
    <t>Итого 0502</t>
  </si>
  <si>
    <t>Благоустройство</t>
  </si>
  <si>
    <t>07 1 03 С1433</t>
  </si>
  <si>
    <t>07 1 04 С1433</t>
  </si>
  <si>
    <t>17 0 F2 55550</t>
  </si>
  <si>
    <t>17 0 01 С5550</t>
  </si>
  <si>
    <t>17 0 02 С5550</t>
  </si>
  <si>
    <t>Итого 0503</t>
  </si>
  <si>
    <t>Культура ДК</t>
  </si>
  <si>
    <t>01 1 01 13330</t>
  </si>
  <si>
    <t>Культура ДК кап.рем</t>
  </si>
  <si>
    <t>01 1 01 13320</t>
  </si>
  <si>
    <t>01 1 01 S3320</t>
  </si>
  <si>
    <t>01 1 01 S3330</t>
  </si>
  <si>
    <t>01 1 01 С1401</t>
  </si>
  <si>
    <t>Итого 0801</t>
  </si>
  <si>
    <t>Библиотеки</t>
  </si>
  <si>
    <t>01 2 01 13330</t>
  </si>
  <si>
    <t>01 2 01 S3330</t>
  </si>
  <si>
    <t>01 2 01 С1401</t>
  </si>
  <si>
    <t>Пенсионное обеспечение</t>
  </si>
  <si>
    <t>02 1 01 С1445</t>
  </si>
  <si>
    <t>Физическая культура</t>
  </si>
  <si>
    <t>08 2 01 С1406</t>
  </si>
  <si>
    <t>Начальник отдела администрации</t>
  </si>
  <si>
    <t>поселка Теткино</t>
  </si>
  <si>
    <t>Л.А.Бондарева</t>
  </si>
  <si>
    <t>77 2 00 С1416</t>
  </si>
  <si>
    <t>Гор.среда</t>
  </si>
  <si>
    <t>Пожарная безопастность</t>
  </si>
  <si>
    <t>Непрограммная деятельность органов местного самоуправления</t>
  </si>
  <si>
    <t>1110113390</t>
  </si>
  <si>
    <t>11101S3390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</si>
  <si>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</si>
  <si>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</si>
  <si>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Итого 0409</t>
  </si>
  <si>
    <t>Итого 0412</t>
  </si>
  <si>
    <t>_____________</t>
  </si>
  <si>
    <t>78 2 00 51180</t>
  </si>
  <si>
    <t>ГОР.среда местный бюджет</t>
  </si>
  <si>
    <t>2 2 01 S3330</t>
  </si>
  <si>
    <t>Основание</t>
  </si>
  <si>
    <t>Раздел 1. Бюджетные ассигнования по расходам бюджета</t>
  </si>
  <si>
    <t>Раздел 2. Бюджетные ассигнования по источникам финансирования дефицита бюджета</t>
  </si>
  <si>
    <t xml:space="preserve">Наименование </t>
  </si>
  <si>
    <t>Код источника финансирования дефицита местного бюджета по бюджетной классификации</t>
  </si>
  <si>
    <t>____________</t>
  </si>
  <si>
    <t xml:space="preserve"> Глава поселка Теткино Глушковского района</t>
  </si>
  <si>
    <t>Бершов С.А.</t>
  </si>
  <si>
    <t>Глава поселка Теткино Глушковского района</t>
  </si>
  <si>
    <t>С.А. Бершов</t>
  </si>
  <si>
    <t>Кредит</t>
  </si>
  <si>
    <t>14 1 01 С1465</t>
  </si>
  <si>
    <t>0 1 01 С1401</t>
  </si>
  <si>
    <t>Проценты на кредит</t>
  </si>
  <si>
    <t>связь</t>
  </si>
  <si>
    <t>бензин</t>
  </si>
  <si>
    <t>тэры</t>
  </si>
  <si>
    <t>сайт</t>
  </si>
  <si>
    <t>Итого 0104</t>
  </si>
  <si>
    <t>Итого 0102</t>
  </si>
  <si>
    <t>"25" декабря  2020 г.</t>
  </si>
  <si>
    <t>БЮДЖЕТА МУНИЦИПАЛЬНОГО ОБРАЗОВАНИЯ "ПОСЕЛОК ТЕТКИНО" ГЛУШКОВСКОГО  РАЙОНА  КУРСКОЙ ОБЛАСТИ НА 2021  ГОД И ПЛАНОВЫЙ ПЕРИОД  2022 И 2023 ГОДОВ</t>
  </si>
  <si>
    <t>Решение собрания депутатов поселка Теткино Курской области от 25.12.2020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</si>
</sst>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00"/>
    <numFmt numFmtId="166" formatCode="#,##0.000"/>
    <numFmt numFmtId="167" formatCode="000000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sz val="10"/>
      <name val="Arial"/>
      <family val="2"/>
      <charset val="204"/>
    </font>
    <font>
      <b/>
      <i/>
      <sz val="14"/>
      <color indexed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22" fillId="0" borderId="0"/>
    <xf numFmtId="0" fontId="21" fillId="0" borderId="0"/>
  </cellStyleXfs>
  <cellXfs count="114">
    <xf numFmtId="0" fontId="0" fillId="0" borderId="0" xfId="0"/>
    <xf numFmtId="49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/>
    <xf numFmtId="0" fontId="7" fillId="3" borderId="14" xfId="0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 applyProtection="1">
      <alignment horizontal="center" vertical="center" wrapText="1"/>
    </xf>
    <xf numFmtId="0" fontId="15" fillId="3" borderId="14" xfId="0" applyFont="1" applyFill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/>
    </xf>
    <xf numFmtId="165" fontId="7" fillId="2" borderId="14" xfId="0" applyNumberFormat="1" applyFont="1" applyFill="1" applyBorder="1" applyAlignment="1">
      <alignment horizontal="center" vertical="center"/>
    </xf>
    <xf numFmtId="49" fontId="7" fillId="2" borderId="14" xfId="0" applyNumberFormat="1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wrapText="1"/>
    </xf>
    <xf numFmtId="0" fontId="10" fillId="2" borderId="0" xfId="0" applyFont="1" applyFill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right" vertical="center" wrapText="1"/>
    </xf>
    <xf numFmtId="165" fontId="1" fillId="2" borderId="14" xfId="0" applyNumberFormat="1" applyFont="1" applyFill="1" applyBorder="1" applyAlignment="1">
      <alignment horizontal="center" vertical="center"/>
    </xf>
    <xf numFmtId="166" fontId="1" fillId="2" borderId="14" xfId="0" applyNumberFormat="1" applyFont="1" applyFill="1" applyBorder="1" applyAlignment="1">
      <alignment horizontal="right" vertical="center"/>
    </xf>
    <xf numFmtId="4" fontId="1" fillId="2" borderId="14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/>
    <xf numFmtId="0" fontId="1" fillId="2" borderId="0" xfId="0" applyFont="1" applyFill="1" applyBorder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/>
    <xf numFmtId="0" fontId="3" fillId="2" borderId="0" xfId="0" applyFont="1" applyFill="1" applyAlignment="1">
      <alignment horizontal="left"/>
    </xf>
    <xf numFmtId="49" fontId="3" fillId="2" borderId="0" xfId="0" applyNumberFormat="1" applyFont="1" applyFill="1"/>
    <xf numFmtId="0" fontId="8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 wrapText="1"/>
    </xf>
    <xf numFmtId="4" fontId="1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 applyProtection="1">
      <alignment horizontal="center"/>
    </xf>
    <xf numFmtId="0" fontId="7" fillId="2" borderId="0" xfId="0" applyFont="1" applyFill="1" applyBorder="1" applyAlignment="1" applyProtection="1">
      <alignment horizontal="center" vertical="center" wrapText="1"/>
    </xf>
    <xf numFmtId="4" fontId="1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wrapText="1"/>
    </xf>
    <xf numFmtId="4" fontId="3" fillId="2" borderId="0" xfId="0" applyNumberFormat="1" applyFont="1" applyFill="1" applyAlignment="1">
      <alignment vertical="center"/>
    </xf>
    <xf numFmtId="0" fontId="11" fillId="2" borderId="1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vertical="center"/>
    </xf>
    <xf numFmtId="49" fontId="1" fillId="2" borderId="14" xfId="0" applyNumberFormat="1" applyFont="1" applyFill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right" vertical="center"/>
    </xf>
    <xf numFmtId="166" fontId="1" fillId="2" borderId="14" xfId="1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4" fillId="3" borderId="14" xfId="0" applyFont="1" applyFill="1" applyBorder="1" applyAlignment="1">
      <alignment horizontal="left" vertical="center" wrapText="1"/>
    </xf>
    <xf numFmtId="167" fontId="1" fillId="2" borderId="14" xfId="2" applyNumberFormat="1" applyFont="1" applyFill="1" applyBorder="1" applyAlignment="1" applyProtection="1">
      <alignment horizontal="left" vertical="center" wrapText="1"/>
      <protection hidden="1"/>
    </xf>
    <xf numFmtId="0" fontId="18" fillId="2" borderId="14" xfId="3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 wrapText="1"/>
    </xf>
    <xf numFmtId="0" fontId="19" fillId="2" borderId="14" xfId="0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18" fillId="2" borderId="14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15" fillId="2" borderId="18" xfId="0" applyFont="1" applyFill="1" applyBorder="1" applyAlignment="1">
      <alignment horizontal="left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165" fontId="1" fillId="2" borderId="1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 applyProtection="1">
      <alignment horizontal="center" vertical="center" wrapText="1"/>
    </xf>
    <xf numFmtId="4" fontId="1" fillId="2" borderId="18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3" fillId="2" borderId="0" xfId="0" applyFont="1" applyFill="1"/>
    <xf numFmtId="0" fontId="23" fillId="2" borderId="0" xfId="0" applyFont="1" applyFill="1" applyAlignment="1" applyProtection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0" fontId="2" fillId="2" borderId="17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/>
    </xf>
    <xf numFmtId="0" fontId="2" fillId="2" borderId="18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left" vertical="center" wrapText="1"/>
    </xf>
    <xf numFmtId="4" fontId="1" fillId="2" borderId="14" xfId="0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3"/>
    <cellStyle name="Обычный 2 2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159"/>
  <sheetViews>
    <sheetView tabSelected="1" zoomScale="80" zoomScaleNormal="80" workbookViewId="0">
      <selection activeCell="E109" sqref="E109"/>
    </sheetView>
  </sheetViews>
  <sheetFormatPr defaultRowHeight="15.75" x14ac:dyDescent="0.25"/>
  <cols>
    <col min="1" max="1" width="36.28515625" style="66" customWidth="1"/>
    <col min="2" max="2" width="11.5703125" style="11" customWidth="1"/>
    <col min="3" max="3" width="12" style="11" customWidth="1"/>
    <col min="4" max="4" width="19.42578125" style="12" customWidth="1"/>
    <col min="5" max="5" width="10.42578125" style="11" customWidth="1"/>
    <col min="6" max="6" width="10.42578125" style="11" hidden="1" customWidth="1"/>
    <col min="7" max="7" width="14.28515625" style="11" customWidth="1"/>
    <col min="8" max="8" width="12.28515625" style="11" customWidth="1"/>
    <col min="9" max="9" width="21" style="37" customWidth="1"/>
    <col min="10" max="10" width="17.5703125" style="2" customWidth="1"/>
    <col min="11" max="11" width="18.85546875" style="2" customWidth="1"/>
    <col min="12" max="16384" width="9.140625" style="2"/>
  </cols>
  <sheetData>
    <row r="1" spans="1:11" ht="20.25" x14ac:dyDescent="0.3">
      <c r="E1" s="2"/>
      <c r="F1" s="2"/>
      <c r="G1" s="2"/>
      <c r="H1" s="2"/>
      <c r="J1" s="71" t="s">
        <v>0</v>
      </c>
      <c r="K1" s="71"/>
    </row>
    <row r="2" spans="1:11" ht="57" customHeight="1" x14ac:dyDescent="0.25">
      <c r="E2" s="2"/>
      <c r="F2" s="2"/>
      <c r="G2" s="2"/>
      <c r="H2" s="2"/>
      <c r="I2" s="90" t="s">
        <v>106</v>
      </c>
      <c r="J2" s="90"/>
      <c r="K2" s="90"/>
    </row>
    <row r="3" spans="1:11" ht="20.25" x14ac:dyDescent="0.3">
      <c r="E3" s="2"/>
      <c r="F3" s="2"/>
      <c r="G3" s="2"/>
      <c r="H3" s="2"/>
      <c r="J3" s="71" t="s">
        <v>105</v>
      </c>
      <c r="K3" s="71" t="s">
        <v>107</v>
      </c>
    </row>
    <row r="4" spans="1:11" ht="20.25" x14ac:dyDescent="0.3">
      <c r="E4" s="2"/>
      <c r="F4" s="2"/>
      <c r="G4" s="2"/>
      <c r="H4" s="2"/>
      <c r="J4" s="72" t="s">
        <v>120</v>
      </c>
      <c r="K4" s="72"/>
    </row>
    <row r="5" spans="1:11" ht="18.75" x14ac:dyDescent="0.3">
      <c r="G5" s="13"/>
      <c r="H5" s="13"/>
      <c r="I5" s="14" t="s">
        <v>1</v>
      </c>
      <c r="J5" s="15"/>
    </row>
    <row r="6" spans="1:11" x14ac:dyDescent="0.25">
      <c r="J6" s="11"/>
    </row>
    <row r="7" spans="1:11" ht="21.75" customHeight="1" x14ac:dyDescent="0.25">
      <c r="A7" s="91" t="s">
        <v>2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1" ht="18.75" x14ac:dyDescent="0.3">
      <c r="A8" s="67"/>
      <c r="B8" s="13"/>
      <c r="C8" s="13"/>
      <c r="D8" s="13"/>
      <c r="E8" s="13"/>
      <c r="F8" s="13"/>
      <c r="G8" s="13"/>
      <c r="H8" s="13"/>
      <c r="I8" s="38"/>
    </row>
    <row r="9" spans="1:11" ht="51" customHeight="1" x14ac:dyDescent="0.3">
      <c r="A9" s="92" t="s">
        <v>121</v>
      </c>
      <c r="B9" s="92"/>
      <c r="C9" s="92"/>
      <c r="D9" s="92"/>
      <c r="E9" s="92"/>
      <c r="F9" s="92"/>
      <c r="G9" s="92"/>
      <c r="H9" s="92"/>
      <c r="I9" s="92"/>
      <c r="J9" s="92"/>
      <c r="K9" s="92"/>
    </row>
    <row r="10" spans="1:11" ht="18.75" customHeight="1" x14ac:dyDescent="0.25"/>
    <row r="11" spans="1:11" x14ac:dyDescent="0.25">
      <c r="G11" s="39"/>
      <c r="H11" s="40"/>
      <c r="I11" s="41"/>
    </row>
    <row r="12" spans="1:11" ht="18.75" x14ac:dyDescent="0.3">
      <c r="A12" s="70" t="s">
        <v>3</v>
      </c>
      <c r="B12" s="93" t="s">
        <v>4</v>
      </c>
      <c r="C12" s="93"/>
      <c r="D12" s="93"/>
      <c r="E12" s="93"/>
      <c r="F12" s="93"/>
      <c r="G12" s="93"/>
      <c r="H12" s="93"/>
      <c r="I12" s="93"/>
      <c r="J12" s="93"/>
      <c r="K12" s="93"/>
    </row>
    <row r="13" spans="1:11" ht="18.75" x14ac:dyDescent="0.3">
      <c r="A13" s="70" t="s">
        <v>100</v>
      </c>
      <c r="B13" s="88" t="s">
        <v>122</v>
      </c>
      <c r="C13" s="32"/>
      <c r="D13" s="13"/>
      <c r="E13" s="13"/>
      <c r="F13" s="13"/>
      <c r="G13" s="13"/>
      <c r="H13" s="13"/>
      <c r="I13" s="43"/>
      <c r="J13" s="80"/>
      <c r="K13" s="80"/>
    </row>
    <row r="14" spans="1:11" ht="18.75" x14ac:dyDescent="0.3">
      <c r="A14" s="70" t="s">
        <v>5</v>
      </c>
      <c r="B14" s="32" t="s">
        <v>6</v>
      </c>
      <c r="C14" s="32"/>
      <c r="D14" s="13"/>
      <c r="E14" s="13"/>
      <c r="F14" s="13"/>
      <c r="G14" s="13"/>
      <c r="H14" s="13"/>
      <c r="I14" s="43"/>
      <c r="J14" s="80"/>
      <c r="K14" s="80"/>
    </row>
    <row r="15" spans="1:11" ht="19.5" x14ac:dyDescent="0.35">
      <c r="A15" s="70"/>
      <c r="B15" s="30"/>
      <c r="C15" s="30"/>
      <c r="D15" s="35"/>
      <c r="E15" s="30"/>
      <c r="F15" s="30"/>
      <c r="G15" s="81"/>
      <c r="H15" s="82"/>
      <c r="I15" s="43"/>
      <c r="J15" s="80"/>
      <c r="K15" s="80"/>
    </row>
    <row r="16" spans="1:11" ht="26.25" customHeight="1" thickBot="1" x14ac:dyDescent="0.35">
      <c r="A16" s="89" t="s">
        <v>101</v>
      </c>
      <c r="B16" s="89"/>
      <c r="C16" s="89"/>
      <c r="D16" s="89"/>
      <c r="E16" s="89"/>
      <c r="F16" s="89"/>
      <c r="G16" s="89"/>
      <c r="H16" s="40"/>
      <c r="I16" s="41"/>
    </row>
    <row r="17" spans="1:11" s="16" customFormat="1" ht="19.5" thickBot="1" x14ac:dyDescent="0.25">
      <c r="A17" s="95" t="s">
        <v>7</v>
      </c>
      <c r="B17" s="106" t="s">
        <v>8</v>
      </c>
      <c r="C17" s="107"/>
      <c r="D17" s="107"/>
      <c r="E17" s="107"/>
      <c r="F17" s="107"/>
      <c r="G17" s="108"/>
      <c r="H17" s="95" t="s">
        <v>9</v>
      </c>
      <c r="I17" s="103" t="s">
        <v>10</v>
      </c>
      <c r="J17" s="104"/>
      <c r="K17" s="105"/>
    </row>
    <row r="18" spans="1:11" s="16" customFormat="1" ht="87" customHeight="1" thickBot="1" x14ac:dyDescent="0.25">
      <c r="A18" s="96"/>
      <c r="B18" s="17" t="s">
        <v>11</v>
      </c>
      <c r="C18" s="18" t="s">
        <v>12</v>
      </c>
      <c r="D18" s="18" t="s">
        <v>13</v>
      </c>
      <c r="E18" s="18" t="s">
        <v>14</v>
      </c>
      <c r="F18" s="18"/>
      <c r="G18" s="18" t="s">
        <v>15</v>
      </c>
      <c r="H18" s="96"/>
      <c r="I18" s="19">
        <v>2021</v>
      </c>
      <c r="J18" s="19">
        <v>2022</v>
      </c>
      <c r="K18" s="19">
        <v>2023</v>
      </c>
    </row>
    <row r="19" spans="1:11" s="22" customFormat="1" ht="12.75" x14ac:dyDescent="0.2">
      <c r="A19" s="20">
        <v>1</v>
      </c>
      <c r="B19" s="21">
        <v>2</v>
      </c>
      <c r="C19" s="21">
        <v>3</v>
      </c>
      <c r="D19" s="21">
        <v>4</v>
      </c>
      <c r="E19" s="21">
        <v>5</v>
      </c>
      <c r="F19" s="21"/>
      <c r="G19" s="21">
        <v>6</v>
      </c>
      <c r="H19" s="21">
        <v>7</v>
      </c>
      <c r="I19" s="44">
        <v>9</v>
      </c>
      <c r="J19" s="21"/>
      <c r="K19" s="21"/>
    </row>
    <row r="20" spans="1:11" s="22" customFormat="1" ht="19.5" x14ac:dyDescent="0.2">
      <c r="A20" s="109" t="s">
        <v>16</v>
      </c>
      <c r="B20" s="110"/>
      <c r="C20" s="110"/>
      <c r="D20" s="110"/>
      <c r="E20" s="110"/>
      <c r="F20" s="110"/>
      <c r="G20" s="110"/>
      <c r="H20" s="110"/>
      <c r="I20" s="23">
        <f>I21+I52+I57+I65++I78+I89+I107+I116+I119+I120+I60+I61+I72+I73+I117+I118</f>
        <v>13401988</v>
      </c>
      <c r="J20" s="23">
        <f t="shared" ref="J20:K20" si="0">J21+J52+J57+J65++J78+J89+J107+J116+J119+J120+J60+J61+J72+J73+J117+J118</f>
        <v>12209051</v>
      </c>
      <c r="K20" s="23">
        <f t="shared" si="0"/>
        <v>12405515</v>
      </c>
    </row>
    <row r="21" spans="1:11" s="16" customFormat="1" ht="20.25" x14ac:dyDescent="0.2">
      <c r="A21" s="111" t="s">
        <v>17</v>
      </c>
      <c r="B21" s="112"/>
      <c r="C21" s="112"/>
      <c r="D21" s="112"/>
      <c r="E21" s="112"/>
      <c r="F21" s="112"/>
      <c r="G21" s="112"/>
      <c r="H21" s="112"/>
      <c r="I21" s="23">
        <f>I24+I33+I43</f>
        <v>3466600</v>
      </c>
      <c r="J21" s="23">
        <f>J22+J23+J25+J26+J29+J30+J31+J32+J43</f>
        <v>3466600</v>
      </c>
      <c r="K21" s="23">
        <f>K22+K23+K25+K26+K29+K30+K31+K32+K43</f>
        <v>3466600</v>
      </c>
    </row>
    <row r="22" spans="1:11" x14ac:dyDescent="0.25">
      <c r="A22" s="55" t="s">
        <v>18</v>
      </c>
      <c r="B22" s="6">
        <v>1</v>
      </c>
      <c r="C22" s="24">
        <v>102</v>
      </c>
      <c r="D22" s="52" t="s">
        <v>19</v>
      </c>
      <c r="E22" s="6">
        <v>121</v>
      </c>
      <c r="F22" s="6">
        <v>100</v>
      </c>
      <c r="G22" s="6">
        <v>211</v>
      </c>
      <c r="H22" s="1" t="s">
        <v>20</v>
      </c>
      <c r="I22" s="26">
        <v>500000</v>
      </c>
      <c r="J22" s="26">
        <v>500000</v>
      </c>
      <c r="K22" s="26">
        <v>500000</v>
      </c>
    </row>
    <row r="23" spans="1:11" x14ac:dyDescent="0.25">
      <c r="A23" s="56"/>
      <c r="B23" s="6">
        <v>1</v>
      </c>
      <c r="C23" s="24">
        <v>102</v>
      </c>
      <c r="D23" s="52" t="s">
        <v>19</v>
      </c>
      <c r="E23" s="6">
        <v>129</v>
      </c>
      <c r="F23" s="6">
        <v>100</v>
      </c>
      <c r="G23" s="6">
        <v>213</v>
      </c>
      <c r="H23" s="1" t="s">
        <v>20</v>
      </c>
      <c r="I23" s="26">
        <v>150000</v>
      </c>
      <c r="J23" s="26">
        <v>150000</v>
      </c>
      <c r="K23" s="26">
        <v>150000</v>
      </c>
    </row>
    <row r="24" spans="1:11" s="10" customFormat="1" x14ac:dyDescent="0.25">
      <c r="A24" s="55" t="s">
        <v>119</v>
      </c>
      <c r="B24" s="9"/>
      <c r="C24" s="7"/>
      <c r="D24" s="8"/>
      <c r="E24" s="9"/>
      <c r="F24" s="9"/>
      <c r="G24" s="9"/>
      <c r="H24" s="4"/>
      <c r="I24" s="53">
        <f>I22+I23</f>
        <v>650000</v>
      </c>
      <c r="J24" s="53">
        <f t="shared" ref="J24:K24" si="1">J22+J23</f>
        <v>650000</v>
      </c>
      <c r="K24" s="53">
        <f t="shared" si="1"/>
        <v>650000</v>
      </c>
    </row>
    <row r="25" spans="1:11" x14ac:dyDescent="0.25">
      <c r="A25" s="55" t="s">
        <v>21</v>
      </c>
      <c r="B25" s="6">
        <v>1</v>
      </c>
      <c r="C25" s="24">
        <v>104</v>
      </c>
      <c r="D25" s="52" t="s">
        <v>22</v>
      </c>
      <c r="E25" s="6">
        <v>121</v>
      </c>
      <c r="F25" s="6">
        <v>100</v>
      </c>
      <c r="G25" s="6">
        <v>211</v>
      </c>
      <c r="H25" s="1" t="s">
        <v>20</v>
      </c>
      <c r="I25" s="26">
        <v>2100000</v>
      </c>
      <c r="J25" s="26">
        <f>23700+2075790</f>
        <v>2099490</v>
      </c>
      <c r="K25" s="26">
        <f>23700+2077326</f>
        <v>2101026</v>
      </c>
    </row>
    <row r="26" spans="1:11" x14ac:dyDescent="0.25">
      <c r="A26" s="57"/>
      <c r="B26" s="6">
        <v>1</v>
      </c>
      <c r="C26" s="24">
        <v>104</v>
      </c>
      <c r="D26" s="52" t="s">
        <v>23</v>
      </c>
      <c r="E26" s="6">
        <v>129</v>
      </c>
      <c r="F26" s="6">
        <v>100</v>
      </c>
      <c r="G26" s="6">
        <v>213</v>
      </c>
      <c r="H26" s="1" t="s">
        <v>20</v>
      </c>
      <c r="I26" s="113">
        <f>27666+395459</f>
        <v>423125</v>
      </c>
      <c r="J26" s="26">
        <v>626889</v>
      </c>
      <c r="K26" s="26">
        <v>627353</v>
      </c>
    </row>
    <row r="27" spans="1:11" x14ac:dyDescent="0.25">
      <c r="A27" s="57" t="s">
        <v>116</v>
      </c>
      <c r="B27" s="6">
        <v>1</v>
      </c>
      <c r="C27" s="24">
        <v>104</v>
      </c>
      <c r="D27" s="52" t="s">
        <v>22</v>
      </c>
      <c r="E27" s="6">
        <v>247</v>
      </c>
      <c r="F27" s="6">
        <v>200</v>
      </c>
      <c r="G27" s="6">
        <v>223</v>
      </c>
      <c r="H27" s="1" t="s">
        <v>20</v>
      </c>
      <c r="I27" s="26">
        <v>110760</v>
      </c>
      <c r="J27" s="26"/>
      <c r="K27" s="26"/>
    </row>
    <row r="28" spans="1:11" hidden="1" x14ac:dyDescent="0.25">
      <c r="A28" s="57" t="s">
        <v>114</v>
      </c>
      <c r="B28" s="6">
        <v>1</v>
      </c>
      <c r="C28" s="24">
        <v>104</v>
      </c>
      <c r="D28" s="52" t="s">
        <v>22</v>
      </c>
      <c r="E28" s="6">
        <v>242</v>
      </c>
      <c r="F28" s="6">
        <v>200</v>
      </c>
      <c r="G28" s="6">
        <v>221</v>
      </c>
      <c r="H28" s="1" t="s">
        <v>20</v>
      </c>
      <c r="I28" s="26"/>
      <c r="J28" s="26"/>
      <c r="K28" s="26"/>
    </row>
    <row r="29" spans="1:11" x14ac:dyDescent="0.25">
      <c r="A29" s="58" t="s">
        <v>115</v>
      </c>
      <c r="B29" s="6">
        <v>1</v>
      </c>
      <c r="C29" s="24">
        <v>104</v>
      </c>
      <c r="D29" s="52" t="s">
        <v>22</v>
      </c>
      <c r="E29" s="6">
        <v>244</v>
      </c>
      <c r="F29" s="6">
        <v>200</v>
      </c>
      <c r="G29" s="6">
        <v>343</v>
      </c>
      <c r="H29" s="1" t="s">
        <v>20</v>
      </c>
      <c r="I29" s="113">
        <v>94594</v>
      </c>
      <c r="J29" s="26"/>
      <c r="K29" s="26"/>
    </row>
    <row r="30" spans="1:11" x14ac:dyDescent="0.25">
      <c r="A30" s="58"/>
      <c r="B30" s="6">
        <v>1</v>
      </c>
      <c r="C30" s="24">
        <v>104</v>
      </c>
      <c r="D30" s="52" t="s">
        <v>22</v>
      </c>
      <c r="E30" s="6">
        <v>851</v>
      </c>
      <c r="F30" s="6">
        <v>800</v>
      </c>
      <c r="G30" s="6">
        <v>291</v>
      </c>
      <c r="H30" s="1" t="s">
        <v>20</v>
      </c>
      <c r="I30" s="26">
        <v>25000</v>
      </c>
      <c r="J30" s="26">
        <v>25000</v>
      </c>
      <c r="K30" s="26">
        <v>25000</v>
      </c>
    </row>
    <row r="31" spans="1:11" x14ac:dyDescent="0.25">
      <c r="A31" s="58"/>
      <c r="B31" s="6">
        <v>1</v>
      </c>
      <c r="C31" s="24">
        <v>104</v>
      </c>
      <c r="D31" s="52" t="s">
        <v>22</v>
      </c>
      <c r="E31" s="6">
        <v>852</v>
      </c>
      <c r="F31" s="6">
        <v>800</v>
      </c>
      <c r="G31" s="6">
        <v>291</v>
      </c>
      <c r="H31" s="1" t="s">
        <v>20</v>
      </c>
      <c r="I31" s="26">
        <v>3900</v>
      </c>
      <c r="J31" s="26">
        <v>4000</v>
      </c>
      <c r="K31" s="26">
        <v>4000</v>
      </c>
    </row>
    <row r="32" spans="1:11" x14ac:dyDescent="0.25">
      <c r="A32" s="58"/>
      <c r="B32" s="6">
        <v>1</v>
      </c>
      <c r="C32" s="24">
        <v>104</v>
      </c>
      <c r="D32" s="52" t="s">
        <v>22</v>
      </c>
      <c r="E32" s="6">
        <v>853</v>
      </c>
      <c r="F32" s="6">
        <v>800</v>
      </c>
      <c r="G32" s="6">
        <v>292</v>
      </c>
      <c r="H32" s="1" t="s">
        <v>20</v>
      </c>
      <c r="I32" s="26">
        <v>0</v>
      </c>
      <c r="J32" s="26">
        <v>2000</v>
      </c>
      <c r="K32" s="26">
        <v>0</v>
      </c>
    </row>
    <row r="33" spans="1:11" s="10" customFormat="1" x14ac:dyDescent="0.25">
      <c r="A33" s="59" t="s">
        <v>118</v>
      </c>
      <c r="B33" s="9"/>
      <c r="C33" s="7"/>
      <c r="D33" s="8"/>
      <c r="E33" s="9"/>
      <c r="F33" s="9"/>
      <c r="G33" s="9"/>
      <c r="H33" s="4"/>
      <c r="I33" s="53">
        <f>SUM(I25:I32)</f>
        <v>2757379</v>
      </c>
      <c r="J33" s="53">
        <f t="shared" ref="J33:K33" si="2">SUM(J25:J32)</f>
        <v>2757379</v>
      </c>
      <c r="K33" s="53">
        <f t="shared" si="2"/>
        <v>2757379</v>
      </c>
    </row>
    <row r="34" spans="1:11" ht="31.5" x14ac:dyDescent="0.25">
      <c r="A34" s="59" t="s">
        <v>24</v>
      </c>
      <c r="B34" s="6">
        <v>1</v>
      </c>
      <c r="C34" s="24">
        <v>113</v>
      </c>
      <c r="D34" s="52" t="s">
        <v>25</v>
      </c>
      <c r="E34" s="6">
        <v>242</v>
      </c>
      <c r="F34" s="6">
        <v>200</v>
      </c>
      <c r="G34" s="6">
        <v>221</v>
      </c>
      <c r="H34" s="1" t="s">
        <v>20</v>
      </c>
      <c r="I34" s="26">
        <v>64000</v>
      </c>
      <c r="J34" s="26">
        <f>68800-23700</f>
        <v>45100</v>
      </c>
      <c r="K34" s="26">
        <f>68800-23700</f>
        <v>45100</v>
      </c>
    </row>
    <row r="35" spans="1:11" hidden="1" x14ac:dyDescent="0.25">
      <c r="A35" s="58"/>
      <c r="B35" s="6">
        <v>1</v>
      </c>
      <c r="C35" s="24">
        <v>113</v>
      </c>
      <c r="D35" s="52" t="s">
        <v>25</v>
      </c>
      <c r="E35" s="6">
        <v>242</v>
      </c>
      <c r="F35" s="6">
        <v>200</v>
      </c>
      <c r="G35" s="6">
        <v>225</v>
      </c>
      <c r="H35" s="1" t="s">
        <v>20</v>
      </c>
      <c r="I35" s="26"/>
      <c r="J35" s="26">
        <v>0</v>
      </c>
      <c r="K35" s="26">
        <v>0</v>
      </c>
    </row>
    <row r="36" spans="1:11" x14ac:dyDescent="0.25">
      <c r="A36" s="58"/>
      <c r="B36" s="6">
        <v>1</v>
      </c>
      <c r="C36" s="24">
        <v>113</v>
      </c>
      <c r="D36" s="52" t="s">
        <v>25</v>
      </c>
      <c r="E36" s="6">
        <v>242</v>
      </c>
      <c r="F36" s="6">
        <v>200</v>
      </c>
      <c r="G36" s="6">
        <v>226</v>
      </c>
      <c r="H36" s="1" t="s">
        <v>20</v>
      </c>
      <c r="I36" s="26"/>
      <c r="J36" s="26">
        <v>54000</v>
      </c>
      <c r="K36" s="26">
        <v>83900</v>
      </c>
    </row>
    <row r="37" spans="1:11" x14ac:dyDescent="0.25">
      <c r="A37" s="58"/>
      <c r="B37" s="6">
        <v>1</v>
      </c>
      <c r="C37" s="24">
        <v>113</v>
      </c>
      <c r="D37" s="52" t="s">
        <v>25</v>
      </c>
      <c r="E37" s="6">
        <v>242</v>
      </c>
      <c r="F37" s="6">
        <v>200</v>
      </c>
      <c r="G37" s="6">
        <v>346</v>
      </c>
      <c r="H37" s="1" t="s">
        <v>20</v>
      </c>
      <c r="I37" s="26"/>
      <c r="J37" s="26">
        <v>0</v>
      </c>
      <c r="K37" s="26">
        <v>0</v>
      </c>
    </row>
    <row r="38" spans="1:11" x14ac:dyDescent="0.25">
      <c r="A38" s="58" t="s">
        <v>117</v>
      </c>
      <c r="B38" s="6">
        <v>1</v>
      </c>
      <c r="C38" s="24">
        <v>113</v>
      </c>
      <c r="D38" s="52" t="s">
        <v>25</v>
      </c>
      <c r="E38" s="6">
        <v>246</v>
      </c>
      <c r="F38" s="6">
        <v>200</v>
      </c>
      <c r="G38" s="6">
        <v>226</v>
      </c>
      <c r="H38" s="1" t="s">
        <v>20</v>
      </c>
      <c r="I38" s="26">
        <v>8400</v>
      </c>
      <c r="J38" s="26">
        <v>95500</v>
      </c>
      <c r="K38" s="26">
        <v>95500</v>
      </c>
    </row>
    <row r="39" spans="1:11" x14ac:dyDescent="0.25">
      <c r="A39" s="58"/>
      <c r="B39" s="6">
        <v>1</v>
      </c>
      <c r="C39" s="24">
        <v>113</v>
      </c>
      <c r="D39" s="52" t="s">
        <v>25</v>
      </c>
      <c r="E39" s="6">
        <v>244</v>
      </c>
      <c r="F39" s="6">
        <v>200</v>
      </c>
      <c r="G39" s="6">
        <v>225</v>
      </c>
      <c r="H39" s="1" t="s">
        <v>20</v>
      </c>
      <c r="I39" s="26"/>
      <c r="J39" s="26">
        <v>8500</v>
      </c>
      <c r="K39" s="26">
        <v>8500</v>
      </c>
    </row>
    <row r="40" spans="1:11" x14ac:dyDescent="0.25">
      <c r="A40" s="58"/>
      <c r="B40" s="6">
        <v>1</v>
      </c>
      <c r="C40" s="24">
        <v>113</v>
      </c>
      <c r="D40" s="52" t="s">
        <v>25</v>
      </c>
      <c r="E40" s="6">
        <v>244</v>
      </c>
      <c r="F40" s="6">
        <v>200</v>
      </c>
      <c r="G40" s="6">
        <v>226</v>
      </c>
      <c r="H40" s="1" t="s">
        <v>20</v>
      </c>
      <c r="I40" s="26">
        <v>27600</v>
      </c>
      <c r="J40" s="26">
        <v>127600</v>
      </c>
      <c r="K40" s="26">
        <v>157600</v>
      </c>
    </row>
    <row r="41" spans="1:11" x14ac:dyDescent="0.25">
      <c r="A41" s="58" t="s">
        <v>115</v>
      </c>
      <c r="B41" s="6">
        <v>1</v>
      </c>
      <c r="C41" s="24">
        <v>113</v>
      </c>
      <c r="D41" s="52" t="s">
        <v>25</v>
      </c>
      <c r="E41" s="6">
        <v>244</v>
      </c>
      <c r="F41" s="6">
        <v>200</v>
      </c>
      <c r="G41" s="6">
        <v>343</v>
      </c>
      <c r="H41" s="1" t="s">
        <v>20</v>
      </c>
      <c r="I41" s="26">
        <v>0</v>
      </c>
      <c r="J41" s="26">
        <v>200000</v>
      </c>
      <c r="K41" s="26">
        <v>200000</v>
      </c>
    </row>
    <row r="42" spans="1:11" x14ac:dyDescent="0.25">
      <c r="A42" s="58"/>
      <c r="B42" s="6">
        <v>1</v>
      </c>
      <c r="C42" s="24">
        <v>113</v>
      </c>
      <c r="D42" s="52" t="s">
        <v>25</v>
      </c>
      <c r="E42" s="6">
        <v>244</v>
      </c>
      <c r="F42" s="6">
        <v>200</v>
      </c>
      <c r="G42" s="6">
        <v>346</v>
      </c>
      <c r="H42" s="1" t="s">
        <v>20</v>
      </c>
      <c r="I42" s="26">
        <v>20000</v>
      </c>
      <c r="J42" s="26">
        <v>50000</v>
      </c>
      <c r="K42" s="26">
        <v>50000</v>
      </c>
    </row>
    <row r="43" spans="1:11" x14ac:dyDescent="0.25">
      <c r="A43" s="58"/>
      <c r="B43" s="6">
        <v>1</v>
      </c>
      <c r="C43" s="24">
        <v>113</v>
      </c>
      <c r="D43" s="52" t="s">
        <v>26</v>
      </c>
      <c r="E43" s="6">
        <v>540</v>
      </c>
      <c r="F43" s="6">
        <v>500</v>
      </c>
      <c r="G43" s="6">
        <v>251</v>
      </c>
      <c r="H43" s="1" t="s">
        <v>20</v>
      </c>
      <c r="I43" s="26">
        <v>59221</v>
      </c>
      <c r="J43" s="26">
        <v>59221</v>
      </c>
      <c r="K43" s="26">
        <v>59221</v>
      </c>
    </row>
    <row r="44" spans="1:11" x14ac:dyDescent="0.25">
      <c r="A44" s="58"/>
      <c r="B44" s="6">
        <v>1</v>
      </c>
      <c r="C44" s="24">
        <v>113</v>
      </c>
      <c r="D44" s="52" t="s">
        <v>27</v>
      </c>
      <c r="E44" s="6">
        <v>242</v>
      </c>
      <c r="F44" s="6">
        <v>200</v>
      </c>
      <c r="G44" s="6">
        <v>226</v>
      </c>
      <c r="H44" s="1" t="s">
        <v>20</v>
      </c>
      <c r="I44" s="26"/>
      <c r="J44" s="26"/>
      <c r="K44" s="26"/>
    </row>
    <row r="45" spans="1:11" x14ac:dyDescent="0.25">
      <c r="A45" s="58"/>
      <c r="B45" s="6">
        <v>1</v>
      </c>
      <c r="C45" s="24">
        <v>113</v>
      </c>
      <c r="D45" s="52" t="s">
        <v>27</v>
      </c>
      <c r="E45" s="6">
        <v>244</v>
      </c>
      <c r="F45" s="6">
        <v>200</v>
      </c>
      <c r="G45" s="6">
        <v>226</v>
      </c>
      <c r="H45" s="1" t="s">
        <v>20</v>
      </c>
      <c r="I45" s="26">
        <v>10000</v>
      </c>
      <c r="J45" s="26">
        <v>5000</v>
      </c>
      <c r="K45" s="26">
        <v>1000</v>
      </c>
    </row>
    <row r="46" spans="1:11" x14ac:dyDescent="0.25">
      <c r="A46" s="58"/>
      <c r="B46" s="6">
        <v>1</v>
      </c>
      <c r="C46" s="24">
        <v>113</v>
      </c>
      <c r="D46" s="52" t="s">
        <v>27</v>
      </c>
      <c r="E46" s="6">
        <v>244</v>
      </c>
      <c r="F46" s="6">
        <v>200</v>
      </c>
      <c r="G46" s="6">
        <v>346</v>
      </c>
      <c r="H46" s="1" t="s">
        <v>20</v>
      </c>
      <c r="I46" s="26"/>
      <c r="J46" s="26"/>
      <c r="K46" s="26"/>
    </row>
    <row r="47" spans="1:11" x14ac:dyDescent="0.25">
      <c r="A47" s="58"/>
      <c r="B47" s="6">
        <v>1</v>
      </c>
      <c r="C47" s="24">
        <v>113</v>
      </c>
      <c r="D47" s="52" t="s">
        <v>27</v>
      </c>
      <c r="E47" s="6">
        <v>853</v>
      </c>
      <c r="F47" s="6">
        <v>800</v>
      </c>
      <c r="G47" s="6">
        <v>297</v>
      </c>
      <c r="H47" s="1" t="s">
        <v>20</v>
      </c>
      <c r="I47" s="26"/>
      <c r="J47" s="26"/>
      <c r="K47" s="26"/>
    </row>
    <row r="48" spans="1:11" x14ac:dyDescent="0.25">
      <c r="A48" s="58"/>
      <c r="B48" s="6">
        <v>1</v>
      </c>
      <c r="C48" s="24">
        <v>113</v>
      </c>
      <c r="D48" s="52" t="s">
        <v>27</v>
      </c>
      <c r="E48" s="6">
        <v>851</v>
      </c>
      <c r="F48" s="6">
        <v>800</v>
      </c>
      <c r="G48" s="6">
        <v>291</v>
      </c>
      <c r="H48" s="1" t="s">
        <v>20</v>
      </c>
      <c r="I48" s="26">
        <v>206600</v>
      </c>
      <c r="J48" s="26">
        <v>232000</v>
      </c>
      <c r="K48" s="26">
        <v>232000</v>
      </c>
    </row>
    <row r="49" spans="1:11" hidden="1" x14ac:dyDescent="0.25">
      <c r="A49" s="58"/>
      <c r="B49" s="6">
        <v>1</v>
      </c>
      <c r="C49" s="24">
        <v>113</v>
      </c>
      <c r="D49" s="52" t="s">
        <v>27</v>
      </c>
      <c r="E49" s="6">
        <v>853</v>
      </c>
      <c r="F49" s="6">
        <v>800</v>
      </c>
      <c r="G49" s="6">
        <v>292</v>
      </c>
      <c r="H49" s="1" t="s">
        <v>20</v>
      </c>
      <c r="I49" s="26"/>
      <c r="J49" s="26">
        <v>0</v>
      </c>
      <c r="K49" s="26">
        <v>0</v>
      </c>
    </row>
    <row r="50" spans="1:11" hidden="1" x14ac:dyDescent="0.25">
      <c r="A50" s="58"/>
      <c r="B50" s="6">
        <v>1</v>
      </c>
      <c r="C50" s="24">
        <v>113</v>
      </c>
      <c r="D50" s="52" t="s">
        <v>28</v>
      </c>
      <c r="E50" s="6">
        <v>852</v>
      </c>
      <c r="F50" s="6">
        <v>800</v>
      </c>
      <c r="G50" s="6">
        <v>290</v>
      </c>
      <c r="H50" s="1" t="s">
        <v>20</v>
      </c>
      <c r="I50" s="26"/>
      <c r="J50" s="26">
        <v>0</v>
      </c>
      <c r="K50" s="26">
        <v>0</v>
      </c>
    </row>
    <row r="51" spans="1:11" ht="31.5" x14ac:dyDescent="0.25">
      <c r="A51" s="58" t="s">
        <v>89</v>
      </c>
      <c r="B51" s="6">
        <v>1</v>
      </c>
      <c r="C51" s="24">
        <v>113</v>
      </c>
      <c r="D51" s="52" t="s">
        <v>29</v>
      </c>
      <c r="E51" s="6">
        <v>244</v>
      </c>
      <c r="F51" s="6">
        <v>200</v>
      </c>
      <c r="G51" s="6">
        <v>226</v>
      </c>
      <c r="H51" s="1" t="s">
        <v>20</v>
      </c>
      <c r="I51" s="26">
        <v>0</v>
      </c>
      <c r="J51" s="26">
        <v>0</v>
      </c>
      <c r="K51" s="26">
        <v>0</v>
      </c>
    </row>
    <row r="52" spans="1:11" x14ac:dyDescent="0.25">
      <c r="A52" s="59" t="s">
        <v>30</v>
      </c>
      <c r="B52" s="6"/>
      <c r="C52" s="24"/>
      <c r="D52" s="52"/>
      <c r="E52" s="6"/>
      <c r="F52" s="6"/>
      <c r="G52" s="6"/>
      <c r="H52" s="1"/>
      <c r="I52" s="53">
        <f>SUM(I34:I51)-I43</f>
        <v>336600</v>
      </c>
      <c r="J52" s="53">
        <f t="shared" ref="J52:K52" si="3">SUM(J34:J51)-J43</f>
        <v>817700</v>
      </c>
      <c r="K52" s="53">
        <f t="shared" si="3"/>
        <v>873600</v>
      </c>
    </row>
    <row r="53" spans="1:11" x14ac:dyDescent="0.25">
      <c r="A53" s="59" t="s">
        <v>31</v>
      </c>
      <c r="B53" s="6">
        <v>1</v>
      </c>
      <c r="C53" s="24">
        <v>203</v>
      </c>
      <c r="D53" s="52" t="s">
        <v>32</v>
      </c>
      <c r="E53" s="6">
        <v>121</v>
      </c>
      <c r="F53" s="6">
        <v>100</v>
      </c>
      <c r="G53" s="6">
        <v>211</v>
      </c>
      <c r="H53" s="1" t="s">
        <v>20</v>
      </c>
      <c r="I53" s="26">
        <v>171403</v>
      </c>
      <c r="J53" s="26">
        <v>173173</v>
      </c>
      <c r="K53" s="26">
        <v>180000</v>
      </c>
    </row>
    <row r="54" spans="1:11" x14ac:dyDescent="0.25">
      <c r="A54" s="58"/>
      <c r="B54" s="6">
        <v>1</v>
      </c>
      <c r="C54" s="24">
        <v>203</v>
      </c>
      <c r="D54" s="52" t="s">
        <v>32</v>
      </c>
      <c r="E54" s="6">
        <v>129</v>
      </c>
      <c r="F54" s="6">
        <v>100</v>
      </c>
      <c r="G54" s="6">
        <v>213</v>
      </c>
      <c r="H54" s="1" t="s">
        <v>20</v>
      </c>
      <c r="I54" s="26">
        <v>51764</v>
      </c>
      <c r="J54" s="26">
        <v>52298</v>
      </c>
      <c r="K54" s="26">
        <v>54366</v>
      </c>
    </row>
    <row r="55" spans="1:11" x14ac:dyDescent="0.25">
      <c r="A55" s="58"/>
      <c r="B55" s="6">
        <v>1</v>
      </c>
      <c r="C55" s="24">
        <v>203</v>
      </c>
      <c r="D55" s="52" t="s">
        <v>97</v>
      </c>
      <c r="E55" s="6">
        <v>242</v>
      </c>
      <c r="F55" s="6">
        <v>200</v>
      </c>
      <c r="G55" s="6">
        <v>310</v>
      </c>
      <c r="H55" s="1" t="s">
        <v>58</v>
      </c>
      <c r="I55" s="26">
        <v>0</v>
      </c>
      <c r="J55" s="26">
        <v>0</v>
      </c>
      <c r="K55" s="26">
        <v>0</v>
      </c>
    </row>
    <row r="56" spans="1:11" x14ac:dyDescent="0.25">
      <c r="A56" s="58"/>
      <c r="B56" s="6">
        <v>1</v>
      </c>
      <c r="C56" s="24">
        <v>203</v>
      </c>
      <c r="D56" s="52" t="s">
        <v>97</v>
      </c>
      <c r="E56" s="6">
        <v>244</v>
      </c>
      <c r="F56" s="6">
        <v>200</v>
      </c>
      <c r="G56" s="6">
        <v>346</v>
      </c>
      <c r="H56" s="1" t="s">
        <v>58</v>
      </c>
      <c r="I56" s="26">
        <v>0</v>
      </c>
      <c r="J56" s="26">
        <v>0</v>
      </c>
      <c r="K56" s="26">
        <v>0</v>
      </c>
    </row>
    <row r="57" spans="1:11" x14ac:dyDescent="0.25">
      <c r="A57" s="59" t="s">
        <v>33</v>
      </c>
      <c r="B57" s="6"/>
      <c r="C57" s="24"/>
      <c r="D57" s="52"/>
      <c r="E57" s="6"/>
      <c r="F57" s="6"/>
      <c r="G57" s="6"/>
      <c r="H57" s="1"/>
      <c r="I57" s="53">
        <f>SUM(I53:I56)</f>
        <v>223167</v>
      </c>
      <c r="J57" s="53">
        <f>SUM(J53:J54)</f>
        <v>225471</v>
      </c>
      <c r="K57" s="53">
        <f>SUM(K53:K54)</f>
        <v>234366</v>
      </c>
    </row>
    <row r="58" spans="1:11" ht="21" x14ac:dyDescent="0.25">
      <c r="A58" s="60" t="s">
        <v>34</v>
      </c>
      <c r="B58" s="6">
        <v>1</v>
      </c>
      <c r="C58" s="24">
        <v>309</v>
      </c>
      <c r="D58" s="52" t="s">
        <v>35</v>
      </c>
      <c r="E58" s="6">
        <v>244</v>
      </c>
      <c r="F58" s="6">
        <v>200</v>
      </c>
      <c r="G58" s="6">
        <v>226</v>
      </c>
      <c r="H58" s="1" t="s">
        <v>20</v>
      </c>
      <c r="I58" s="26">
        <v>1000</v>
      </c>
      <c r="J58" s="26">
        <v>1000</v>
      </c>
      <c r="K58" s="26">
        <v>2000</v>
      </c>
    </row>
    <row r="59" spans="1:11" x14ac:dyDescent="0.25">
      <c r="A59" s="5" t="s">
        <v>88</v>
      </c>
      <c r="B59" s="6">
        <v>1</v>
      </c>
      <c r="C59" s="24">
        <v>310</v>
      </c>
      <c r="D59" s="52" t="s">
        <v>36</v>
      </c>
      <c r="E59" s="6">
        <v>244</v>
      </c>
      <c r="F59" s="6">
        <v>200</v>
      </c>
      <c r="G59" s="6">
        <v>226</v>
      </c>
      <c r="H59" s="1" t="s">
        <v>20</v>
      </c>
      <c r="I59" s="26">
        <v>1000</v>
      </c>
      <c r="J59" s="26">
        <v>1000</v>
      </c>
      <c r="K59" s="26">
        <v>2000</v>
      </c>
    </row>
    <row r="60" spans="1:11" x14ac:dyDescent="0.25">
      <c r="A60" s="59" t="s">
        <v>37</v>
      </c>
      <c r="B60" s="6"/>
      <c r="C60" s="24"/>
      <c r="D60" s="52"/>
      <c r="E60" s="6"/>
      <c r="F60" s="6"/>
      <c r="G60" s="6"/>
      <c r="H60" s="1"/>
      <c r="I60" s="53">
        <f>SUM(I58:I59)</f>
        <v>2000</v>
      </c>
      <c r="J60" s="53">
        <f>SUM(J58:J59)</f>
        <v>2000</v>
      </c>
      <c r="K60" s="53">
        <f>SUM(K58:K59)</f>
        <v>4000</v>
      </c>
    </row>
    <row r="61" spans="1:11" ht="63" x14ac:dyDescent="0.25">
      <c r="A61" s="3" t="s">
        <v>38</v>
      </c>
      <c r="B61" s="6">
        <v>1</v>
      </c>
      <c r="C61" s="24">
        <v>314</v>
      </c>
      <c r="D61" s="52" t="s">
        <v>39</v>
      </c>
      <c r="E61" s="6">
        <v>244</v>
      </c>
      <c r="F61" s="6">
        <v>200</v>
      </c>
      <c r="G61" s="6">
        <v>226</v>
      </c>
      <c r="H61" s="1" t="s">
        <v>20</v>
      </c>
      <c r="I61" s="53">
        <v>1000</v>
      </c>
      <c r="J61" s="53">
        <v>1000</v>
      </c>
      <c r="K61" s="53">
        <v>2000</v>
      </c>
    </row>
    <row r="62" spans="1:11" ht="31.5" x14ac:dyDescent="0.25">
      <c r="A62" s="5" t="s">
        <v>40</v>
      </c>
      <c r="B62" s="6">
        <v>1</v>
      </c>
      <c r="C62" s="24">
        <v>409</v>
      </c>
      <c r="D62" s="52" t="s">
        <v>41</v>
      </c>
      <c r="E62" s="6">
        <v>244</v>
      </c>
      <c r="F62" s="6">
        <v>200</v>
      </c>
      <c r="G62" s="6">
        <v>225</v>
      </c>
      <c r="H62" s="1" t="s">
        <v>20</v>
      </c>
      <c r="I62" s="26">
        <v>921400</v>
      </c>
      <c r="J62" s="26">
        <v>943150</v>
      </c>
      <c r="K62" s="26">
        <v>958810</v>
      </c>
    </row>
    <row r="63" spans="1:11" ht="78.75" hidden="1" x14ac:dyDescent="0.25">
      <c r="A63" s="61" t="s">
        <v>92</v>
      </c>
      <c r="B63" s="6">
        <v>1</v>
      </c>
      <c r="C63" s="24">
        <v>409</v>
      </c>
      <c r="D63" s="52" t="s">
        <v>90</v>
      </c>
      <c r="E63" s="6">
        <v>414</v>
      </c>
      <c r="F63" s="6">
        <v>400</v>
      </c>
      <c r="G63" s="6">
        <v>310</v>
      </c>
      <c r="H63" s="1" t="s">
        <v>20</v>
      </c>
      <c r="I63" s="26">
        <v>0</v>
      </c>
      <c r="J63" s="26">
        <v>0</v>
      </c>
      <c r="K63" s="26">
        <v>0</v>
      </c>
    </row>
    <row r="64" spans="1:11" ht="94.5" hidden="1" x14ac:dyDescent="0.25">
      <c r="A64" s="62" t="s">
        <v>93</v>
      </c>
      <c r="B64" s="6">
        <v>1</v>
      </c>
      <c r="C64" s="24">
        <v>409</v>
      </c>
      <c r="D64" s="52" t="s">
        <v>91</v>
      </c>
      <c r="E64" s="6">
        <v>414</v>
      </c>
      <c r="F64" s="6">
        <v>400</v>
      </c>
      <c r="G64" s="6">
        <v>310</v>
      </c>
      <c r="H64" s="1" t="s">
        <v>20</v>
      </c>
      <c r="I64" s="26">
        <v>0</v>
      </c>
      <c r="J64" s="26">
        <v>0</v>
      </c>
      <c r="K64" s="26">
        <v>0</v>
      </c>
    </row>
    <row r="65" spans="1:11" x14ac:dyDescent="0.25">
      <c r="A65" s="59" t="s">
        <v>94</v>
      </c>
      <c r="B65" s="6"/>
      <c r="C65" s="24"/>
      <c r="D65" s="52"/>
      <c r="E65" s="6"/>
      <c r="F65" s="6"/>
      <c r="G65" s="6"/>
      <c r="H65" s="1"/>
      <c r="I65" s="53">
        <f>I62+I63+I64</f>
        <v>921400</v>
      </c>
      <c r="J65" s="53">
        <f t="shared" ref="J65:K65" si="4">J62+J63+J64</f>
        <v>943150</v>
      </c>
      <c r="K65" s="53">
        <f t="shared" si="4"/>
        <v>958810</v>
      </c>
    </row>
    <row r="66" spans="1:11" ht="63.75" x14ac:dyDescent="0.25">
      <c r="A66" s="63" t="s">
        <v>42</v>
      </c>
      <c r="B66" s="6">
        <v>1</v>
      </c>
      <c r="C66" s="24">
        <v>412</v>
      </c>
      <c r="D66" s="52" t="s">
        <v>43</v>
      </c>
      <c r="E66" s="6">
        <v>244</v>
      </c>
      <c r="F66" s="6">
        <v>200</v>
      </c>
      <c r="G66" s="6">
        <v>226</v>
      </c>
      <c r="H66" s="1" t="s">
        <v>20</v>
      </c>
      <c r="I66" s="26">
        <v>1000</v>
      </c>
      <c r="J66" s="26">
        <v>1000</v>
      </c>
      <c r="K66" s="26">
        <v>1000</v>
      </c>
    </row>
    <row r="67" spans="1:11" ht="38.25" hidden="1" x14ac:dyDescent="0.25">
      <c r="A67" s="65" t="s">
        <v>44</v>
      </c>
      <c r="B67" s="6">
        <v>1</v>
      </c>
      <c r="C67" s="24">
        <v>412</v>
      </c>
      <c r="D67" s="52" t="s">
        <v>45</v>
      </c>
      <c r="E67" s="6">
        <v>244</v>
      </c>
      <c r="F67" s="6">
        <v>200</v>
      </c>
      <c r="G67" s="6">
        <v>226</v>
      </c>
      <c r="H67" s="1" t="s">
        <v>20</v>
      </c>
      <c r="I67" s="26">
        <v>0</v>
      </c>
      <c r="J67" s="26">
        <v>0</v>
      </c>
      <c r="K67" s="26">
        <v>0</v>
      </c>
    </row>
    <row r="68" spans="1:11" ht="31.5" hidden="1" x14ac:dyDescent="0.25">
      <c r="A68" s="59" t="s">
        <v>46</v>
      </c>
      <c r="B68" s="6">
        <v>1</v>
      </c>
      <c r="C68" s="24">
        <v>412</v>
      </c>
      <c r="D68" s="52" t="s">
        <v>47</v>
      </c>
      <c r="E68" s="6">
        <v>244</v>
      </c>
      <c r="F68" s="6">
        <v>200</v>
      </c>
      <c r="G68" s="6">
        <v>226</v>
      </c>
      <c r="H68" s="1" t="s">
        <v>20</v>
      </c>
      <c r="I68" s="26">
        <v>0</v>
      </c>
      <c r="J68" s="26">
        <v>0</v>
      </c>
      <c r="K68" s="26">
        <v>0</v>
      </c>
    </row>
    <row r="69" spans="1:11" ht="78.75" hidden="1" x14ac:dyDescent="0.25">
      <c r="A69" s="68" t="s">
        <v>48</v>
      </c>
      <c r="B69" s="6">
        <v>1</v>
      </c>
      <c r="C69" s="24">
        <v>412</v>
      </c>
      <c r="D69" s="52" t="s">
        <v>49</v>
      </c>
      <c r="E69" s="6">
        <v>244</v>
      </c>
      <c r="F69" s="6">
        <v>200</v>
      </c>
      <c r="G69" s="6">
        <v>226</v>
      </c>
      <c r="H69" s="1" t="s">
        <v>20</v>
      </c>
      <c r="I69" s="26">
        <v>0</v>
      </c>
      <c r="J69" s="26">
        <v>0</v>
      </c>
      <c r="K69" s="26">
        <v>0</v>
      </c>
    </row>
    <row r="70" spans="1:11" ht="31.5" hidden="1" x14ac:dyDescent="0.25">
      <c r="A70" s="59" t="s">
        <v>46</v>
      </c>
      <c r="B70" s="6">
        <v>1</v>
      </c>
      <c r="C70" s="24">
        <v>412</v>
      </c>
      <c r="D70" s="52" t="s">
        <v>86</v>
      </c>
      <c r="E70" s="6">
        <v>244</v>
      </c>
      <c r="F70" s="6">
        <v>200</v>
      </c>
      <c r="G70" s="6">
        <v>226</v>
      </c>
      <c r="H70" s="1" t="s">
        <v>20</v>
      </c>
      <c r="I70" s="26">
        <v>0</v>
      </c>
      <c r="J70" s="26">
        <v>0</v>
      </c>
      <c r="K70" s="26">
        <v>0</v>
      </c>
    </row>
    <row r="71" spans="1:11" ht="31.5" hidden="1" x14ac:dyDescent="0.25">
      <c r="A71" s="59" t="s">
        <v>50</v>
      </c>
      <c r="B71" s="6">
        <v>1</v>
      </c>
      <c r="C71" s="24">
        <v>412</v>
      </c>
      <c r="D71" s="52" t="s">
        <v>51</v>
      </c>
      <c r="E71" s="6">
        <v>244</v>
      </c>
      <c r="F71" s="6">
        <v>200</v>
      </c>
      <c r="G71" s="6">
        <v>226</v>
      </c>
      <c r="H71" s="1" t="s">
        <v>20</v>
      </c>
      <c r="I71" s="26">
        <v>0</v>
      </c>
      <c r="J71" s="26">
        <v>0</v>
      </c>
      <c r="K71" s="26">
        <v>0</v>
      </c>
    </row>
    <row r="72" spans="1:11" x14ac:dyDescent="0.25">
      <c r="A72" s="59" t="s">
        <v>95</v>
      </c>
      <c r="B72" s="6"/>
      <c r="C72" s="24"/>
      <c r="D72" s="52"/>
      <c r="E72" s="6"/>
      <c r="F72" s="6"/>
      <c r="G72" s="6"/>
      <c r="H72" s="1"/>
      <c r="I72" s="53">
        <f>I66+I67+I68+I69+I70+I71</f>
        <v>1000</v>
      </c>
      <c r="J72" s="53">
        <f t="shared" ref="J72:K72" si="5">J66+J67+J68+J69+J70+J71</f>
        <v>1000</v>
      </c>
      <c r="K72" s="53">
        <f t="shared" si="5"/>
        <v>1000</v>
      </c>
    </row>
    <row r="73" spans="1:11" x14ac:dyDescent="0.25">
      <c r="A73" s="3" t="s">
        <v>52</v>
      </c>
      <c r="B73" s="6">
        <v>1</v>
      </c>
      <c r="C73" s="24">
        <v>501</v>
      </c>
      <c r="D73" s="52" t="s">
        <v>53</v>
      </c>
      <c r="E73" s="6">
        <v>244</v>
      </c>
      <c r="F73" s="6">
        <v>200</v>
      </c>
      <c r="G73" s="6">
        <v>225</v>
      </c>
      <c r="H73" s="1" t="s">
        <v>20</v>
      </c>
      <c r="I73" s="53">
        <v>14000</v>
      </c>
      <c r="J73" s="53">
        <v>20000</v>
      </c>
      <c r="K73" s="53">
        <v>20000</v>
      </c>
    </row>
    <row r="74" spans="1:11" x14ac:dyDescent="0.25">
      <c r="A74" s="3" t="s">
        <v>54</v>
      </c>
      <c r="B74" s="6">
        <v>1</v>
      </c>
      <c r="C74" s="24">
        <v>502</v>
      </c>
      <c r="D74" s="52" t="s">
        <v>55</v>
      </c>
      <c r="E74" s="6">
        <v>247</v>
      </c>
      <c r="F74" s="6">
        <v>200</v>
      </c>
      <c r="G74" s="6">
        <v>223</v>
      </c>
      <c r="H74" s="1" t="s">
        <v>20</v>
      </c>
      <c r="I74" s="26">
        <v>100000</v>
      </c>
      <c r="J74" s="26">
        <v>99990</v>
      </c>
      <c r="K74" s="26">
        <v>99990</v>
      </c>
    </row>
    <row r="75" spans="1:11" x14ac:dyDescent="0.25">
      <c r="A75" s="58"/>
      <c r="B75" s="6">
        <v>1</v>
      </c>
      <c r="C75" s="24">
        <v>502</v>
      </c>
      <c r="D75" s="52" t="s">
        <v>55</v>
      </c>
      <c r="E75" s="6">
        <v>244</v>
      </c>
      <c r="F75" s="6">
        <v>200</v>
      </c>
      <c r="G75" s="6">
        <v>225</v>
      </c>
      <c r="H75" s="1" t="s">
        <v>20</v>
      </c>
      <c r="I75" s="26">
        <v>28000</v>
      </c>
      <c r="J75" s="26">
        <v>40000</v>
      </c>
      <c r="K75" s="26">
        <v>40000</v>
      </c>
    </row>
    <row r="76" spans="1:11" x14ac:dyDescent="0.25">
      <c r="A76" s="58"/>
      <c r="B76" s="6">
        <v>1</v>
      </c>
      <c r="C76" s="24">
        <v>502</v>
      </c>
      <c r="D76" s="52" t="s">
        <v>55</v>
      </c>
      <c r="E76" s="6">
        <v>851</v>
      </c>
      <c r="F76" s="6">
        <v>800</v>
      </c>
      <c r="G76" s="6">
        <v>290</v>
      </c>
      <c r="H76" s="1" t="s">
        <v>20</v>
      </c>
      <c r="I76" s="26">
        <v>130000</v>
      </c>
      <c r="J76" s="26">
        <v>30000</v>
      </c>
      <c r="K76" s="26">
        <v>30000</v>
      </c>
    </row>
    <row r="77" spans="1:11" x14ac:dyDescent="0.25">
      <c r="A77" s="64" t="s">
        <v>56</v>
      </c>
      <c r="B77" s="6">
        <v>1</v>
      </c>
      <c r="C77" s="24">
        <v>502</v>
      </c>
      <c r="D77" s="52" t="s">
        <v>57</v>
      </c>
      <c r="E77" s="6">
        <v>244</v>
      </c>
      <c r="F77" s="6">
        <v>200</v>
      </c>
      <c r="G77" s="6">
        <v>226</v>
      </c>
      <c r="H77" s="1" t="s">
        <v>58</v>
      </c>
      <c r="I77" s="53">
        <v>0</v>
      </c>
      <c r="J77" s="53">
        <v>0</v>
      </c>
      <c r="K77" s="53">
        <v>0</v>
      </c>
    </row>
    <row r="78" spans="1:11" x14ac:dyDescent="0.25">
      <c r="A78" s="59" t="s">
        <v>59</v>
      </c>
      <c r="B78" s="6"/>
      <c r="C78" s="24"/>
      <c r="D78" s="52"/>
      <c r="E78" s="6"/>
      <c r="F78" s="6"/>
      <c r="G78" s="6"/>
      <c r="H78" s="1"/>
      <c r="I78" s="53">
        <f>SUM(I74:I77)</f>
        <v>258000</v>
      </c>
      <c r="J78" s="53">
        <f>SUM(J74:J76)</f>
        <v>169990</v>
      </c>
      <c r="K78" s="53">
        <f>SUM(K74:K76)</f>
        <v>169990</v>
      </c>
    </row>
    <row r="79" spans="1:11" x14ac:dyDescent="0.25">
      <c r="A79" s="3" t="s">
        <v>60</v>
      </c>
      <c r="B79" s="6">
        <v>1</v>
      </c>
      <c r="C79" s="24">
        <v>503</v>
      </c>
      <c r="D79" s="52" t="s">
        <v>61</v>
      </c>
      <c r="E79" s="6">
        <v>247</v>
      </c>
      <c r="F79" s="6">
        <v>200</v>
      </c>
      <c r="G79" s="6">
        <v>223</v>
      </c>
      <c r="H79" s="1" t="s">
        <v>20</v>
      </c>
      <c r="I79" s="54">
        <v>1212980</v>
      </c>
      <c r="J79" s="54">
        <v>1168816</v>
      </c>
      <c r="K79" s="54">
        <v>1158356</v>
      </c>
    </row>
    <row r="80" spans="1:11" x14ac:dyDescent="0.25">
      <c r="A80" s="59"/>
      <c r="B80" s="6">
        <v>1</v>
      </c>
      <c r="C80" s="24">
        <v>503</v>
      </c>
      <c r="D80" s="52" t="s">
        <v>61</v>
      </c>
      <c r="E80" s="6">
        <v>244</v>
      </c>
      <c r="F80" s="6">
        <v>200</v>
      </c>
      <c r="G80" s="6">
        <v>226</v>
      </c>
      <c r="H80" s="1" t="s">
        <v>20</v>
      </c>
      <c r="I80" s="26">
        <v>0</v>
      </c>
      <c r="J80" s="26">
        <v>45000</v>
      </c>
      <c r="K80" s="26">
        <v>45000</v>
      </c>
    </row>
    <row r="81" spans="1:11" x14ac:dyDescent="0.25">
      <c r="A81" s="59"/>
      <c r="B81" s="6">
        <v>1</v>
      </c>
      <c r="C81" s="24">
        <v>503</v>
      </c>
      <c r="D81" s="52" t="s">
        <v>61</v>
      </c>
      <c r="E81" s="6">
        <v>244</v>
      </c>
      <c r="F81" s="6">
        <v>200</v>
      </c>
      <c r="G81" s="6">
        <v>349</v>
      </c>
      <c r="H81" s="1" t="s">
        <v>20</v>
      </c>
      <c r="I81" s="26">
        <v>0</v>
      </c>
      <c r="J81" s="26">
        <v>45000</v>
      </c>
      <c r="K81" s="26">
        <v>45000</v>
      </c>
    </row>
    <row r="82" spans="1:11" x14ac:dyDescent="0.25">
      <c r="A82" s="59"/>
      <c r="B82" s="6">
        <v>1</v>
      </c>
      <c r="C82" s="24">
        <v>503</v>
      </c>
      <c r="D82" s="52" t="s">
        <v>61</v>
      </c>
      <c r="E82" s="6">
        <v>853</v>
      </c>
      <c r="F82" s="6">
        <v>800</v>
      </c>
      <c r="G82" s="6">
        <v>292</v>
      </c>
      <c r="H82" s="1" t="s">
        <v>20</v>
      </c>
      <c r="I82" s="26">
        <v>0</v>
      </c>
      <c r="J82" s="26">
        <v>0</v>
      </c>
      <c r="K82" s="26">
        <v>0</v>
      </c>
    </row>
    <row r="83" spans="1:11" x14ac:dyDescent="0.25">
      <c r="A83" s="59"/>
      <c r="B83" s="6">
        <v>1</v>
      </c>
      <c r="C83" s="24">
        <v>503</v>
      </c>
      <c r="D83" s="52" t="s">
        <v>62</v>
      </c>
      <c r="E83" s="6">
        <v>244</v>
      </c>
      <c r="F83" s="6">
        <v>200</v>
      </c>
      <c r="G83" s="6">
        <v>225</v>
      </c>
      <c r="H83" s="1" t="s">
        <v>20</v>
      </c>
      <c r="I83" s="26">
        <f>49127.99-3996</f>
        <v>45131.99</v>
      </c>
      <c r="J83" s="26">
        <v>50000</v>
      </c>
      <c r="K83" s="26">
        <v>50000</v>
      </c>
    </row>
    <row r="84" spans="1:11" x14ac:dyDescent="0.25">
      <c r="A84" s="59"/>
      <c r="B84" s="6">
        <v>1</v>
      </c>
      <c r="C84" s="24">
        <v>503</v>
      </c>
      <c r="D84" s="52" t="s">
        <v>62</v>
      </c>
      <c r="E84" s="6">
        <v>244</v>
      </c>
      <c r="F84" s="6">
        <v>200</v>
      </c>
      <c r="G84" s="6">
        <v>226</v>
      </c>
      <c r="H84" s="1" t="s">
        <v>20</v>
      </c>
      <c r="I84" s="26">
        <v>0</v>
      </c>
      <c r="J84" s="26">
        <v>8000</v>
      </c>
      <c r="K84" s="26">
        <v>8000</v>
      </c>
    </row>
    <row r="85" spans="1:11" x14ac:dyDescent="0.25">
      <c r="A85" s="59"/>
      <c r="B85" s="6">
        <v>1</v>
      </c>
      <c r="C85" s="24">
        <v>503</v>
      </c>
      <c r="D85" s="52" t="s">
        <v>62</v>
      </c>
      <c r="E85" s="6">
        <v>244</v>
      </c>
      <c r="F85" s="6">
        <v>200</v>
      </c>
      <c r="G85" s="6">
        <v>310</v>
      </c>
      <c r="H85" s="1" t="s">
        <v>20</v>
      </c>
      <c r="I85" s="26">
        <v>0</v>
      </c>
      <c r="J85" s="26">
        <v>0</v>
      </c>
      <c r="K85" s="26">
        <v>0</v>
      </c>
    </row>
    <row r="86" spans="1:11" x14ac:dyDescent="0.25">
      <c r="A86" s="59" t="s">
        <v>87</v>
      </c>
      <c r="B86" s="6">
        <v>1</v>
      </c>
      <c r="C86" s="24">
        <v>503</v>
      </c>
      <c r="D86" s="52" t="s">
        <v>63</v>
      </c>
      <c r="E86" s="6">
        <v>244</v>
      </c>
      <c r="F86" s="6">
        <v>200</v>
      </c>
      <c r="G86" s="6">
        <v>225</v>
      </c>
      <c r="H86" s="1" t="s">
        <v>20</v>
      </c>
      <c r="I86" s="25">
        <v>25000</v>
      </c>
      <c r="J86" s="26">
        <v>250000</v>
      </c>
      <c r="K86" s="26">
        <v>250000</v>
      </c>
    </row>
    <row r="87" spans="1:11" hidden="1" x14ac:dyDescent="0.25">
      <c r="A87" s="58"/>
      <c r="B87" s="6">
        <v>1</v>
      </c>
      <c r="C87" s="24">
        <v>503</v>
      </c>
      <c r="D87" s="52" t="s">
        <v>64</v>
      </c>
      <c r="E87" s="6">
        <v>244</v>
      </c>
      <c r="F87" s="6">
        <v>200</v>
      </c>
      <c r="G87" s="6">
        <v>225</v>
      </c>
      <c r="H87" s="1" t="s">
        <v>20</v>
      </c>
      <c r="I87" s="26">
        <v>0</v>
      </c>
      <c r="J87" s="26">
        <v>0</v>
      </c>
      <c r="K87" s="26">
        <v>0</v>
      </c>
    </row>
    <row r="88" spans="1:11" hidden="1" x14ac:dyDescent="0.25">
      <c r="A88" s="58" t="s">
        <v>98</v>
      </c>
      <c r="B88" s="6">
        <v>1</v>
      </c>
      <c r="C88" s="24">
        <v>503</v>
      </c>
      <c r="D88" s="52" t="s">
        <v>65</v>
      </c>
      <c r="E88" s="6">
        <v>244</v>
      </c>
      <c r="F88" s="6">
        <v>200</v>
      </c>
      <c r="G88" s="6">
        <v>225</v>
      </c>
      <c r="H88" s="1" t="s">
        <v>20</v>
      </c>
      <c r="I88" s="26">
        <v>0</v>
      </c>
      <c r="J88" s="26">
        <v>0</v>
      </c>
      <c r="K88" s="26">
        <v>0</v>
      </c>
    </row>
    <row r="89" spans="1:11" x14ac:dyDescent="0.25">
      <c r="A89" s="59" t="s">
        <v>66</v>
      </c>
      <c r="B89" s="6"/>
      <c r="C89" s="24"/>
      <c r="D89" s="52"/>
      <c r="E89" s="6"/>
      <c r="F89" s="6"/>
      <c r="G89" s="6"/>
      <c r="H89" s="1"/>
      <c r="I89" s="53">
        <f>SUM(I79:I88)</f>
        <v>1283111.99</v>
      </c>
      <c r="J89" s="53">
        <f>SUM(J79:J86)</f>
        <v>1566816</v>
      </c>
      <c r="K89" s="53">
        <f>SUM(K79:K86)</f>
        <v>1556356</v>
      </c>
    </row>
    <row r="90" spans="1:11" x14ac:dyDescent="0.25">
      <c r="A90" s="5" t="s">
        <v>67</v>
      </c>
      <c r="B90" s="6">
        <v>1</v>
      </c>
      <c r="C90" s="24">
        <v>801</v>
      </c>
      <c r="D90" s="52" t="s">
        <v>68</v>
      </c>
      <c r="E90" s="6">
        <v>111</v>
      </c>
      <c r="F90" s="6">
        <v>100</v>
      </c>
      <c r="G90" s="6">
        <v>211</v>
      </c>
      <c r="H90" s="1" t="s">
        <v>20</v>
      </c>
      <c r="I90" s="26">
        <v>872846</v>
      </c>
      <c r="J90" s="26">
        <v>0</v>
      </c>
      <c r="K90" s="26">
        <v>0</v>
      </c>
    </row>
    <row r="91" spans="1:11" x14ac:dyDescent="0.25">
      <c r="A91" s="5"/>
      <c r="B91" s="6">
        <v>1</v>
      </c>
      <c r="C91" s="24">
        <v>801</v>
      </c>
      <c r="D91" s="52" t="s">
        <v>68</v>
      </c>
      <c r="E91" s="6">
        <v>119</v>
      </c>
      <c r="F91" s="6">
        <v>100</v>
      </c>
      <c r="G91" s="6">
        <v>213</v>
      </c>
      <c r="H91" s="1" t="s">
        <v>20</v>
      </c>
      <c r="I91" s="26">
        <v>263000</v>
      </c>
      <c r="J91" s="26">
        <v>0</v>
      </c>
      <c r="K91" s="26">
        <v>0</v>
      </c>
    </row>
    <row r="92" spans="1:11" x14ac:dyDescent="0.25">
      <c r="A92" s="5" t="s">
        <v>69</v>
      </c>
      <c r="B92" s="6">
        <v>1</v>
      </c>
      <c r="C92" s="24">
        <v>801</v>
      </c>
      <c r="D92" s="52" t="s">
        <v>70</v>
      </c>
      <c r="E92" s="6">
        <v>243</v>
      </c>
      <c r="F92" s="6">
        <v>200</v>
      </c>
      <c r="G92" s="6">
        <v>225</v>
      </c>
      <c r="H92" s="1" t="s">
        <v>20</v>
      </c>
      <c r="I92" s="26">
        <v>0</v>
      </c>
      <c r="J92" s="26">
        <v>0</v>
      </c>
      <c r="K92" s="26">
        <v>0</v>
      </c>
    </row>
    <row r="93" spans="1:11" x14ac:dyDescent="0.25">
      <c r="A93" s="5" t="s">
        <v>69</v>
      </c>
      <c r="B93" s="6">
        <v>1</v>
      </c>
      <c r="C93" s="24">
        <v>801</v>
      </c>
      <c r="D93" s="52" t="s">
        <v>71</v>
      </c>
      <c r="E93" s="6">
        <v>243</v>
      </c>
      <c r="F93" s="6">
        <v>200</v>
      </c>
      <c r="G93" s="6">
        <v>225</v>
      </c>
      <c r="H93" s="1" t="s">
        <v>20</v>
      </c>
      <c r="I93" s="26">
        <v>0</v>
      </c>
      <c r="J93" s="26">
        <v>0</v>
      </c>
      <c r="K93" s="26">
        <v>0</v>
      </c>
    </row>
    <row r="94" spans="1:11" x14ac:dyDescent="0.25">
      <c r="A94" s="5" t="s">
        <v>67</v>
      </c>
      <c r="B94" s="6">
        <v>1</v>
      </c>
      <c r="C94" s="24">
        <v>801</v>
      </c>
      <c r="D94" s="52" t="s">
        <v>72</v>
      </c>
      <c r="E94" s="6">
        <v>111</v>
      </c>
      <c r="F94" s="6">
        <v>100</v>
      </c>
      <c r="G94" s="6">
        <v>211</v>
      </c>
      <c r="H94" s="1" t="s">
        <v>20</v>
      </c>
      <c r="I94" s="26">
        <v>2652846</v>
      </c>
      <c r="J94" s="26">
        <v>2075628</v>
      </c>
      <c r="K94" s="26">
        <v>2075628</v>
      </c>
    </row>
    <row r="95" spans="1:11" hidden="1" x14ac:dyDescent="0.25">
      <c r="A95" s="5" t="s">
        <v>67</v>
      </c>
      <c r="B95" s="6">
        <v>1</v>
      </c>
      <c r="C95" s="24">
        <v>801</v>
      </c>
      <c r="D95" s="52" t="s">
        <v>72</v>
      </c>
      <c r="E95" s="6">
        <v>111</v>
      </c>
      <c r="F95" s="6">
        <v>100</v>
      </c>
      <c r="G95" s="6">
        <v>266</v>
      </c>
      <c r="H95" s="1" t="s">
        <v>20</v>
      </c>
      <c r="I95" s="26">
        <v>0</v>
      </c>
      <c r="J95" s="26">
        <v>0</v>
      </c>
      <c r="K95" s="26">
        <v>0</v>
      </c>
    </row>
    <row r="96" spans="1:11" x14ac:dyDescent="0.25">
      <c r="A96" s="58"/>
      <c r="B96" s="6">
        <v>1</v>
      </c>
      <c r="C96" s="24">
        <v>801</v>
      </c>
      <c r="D96" s="52" t="s">
        <v>72</v>
      </c>
      <c r="E96" s="6">
        <v>119</v>
      </c>
      <c r="F96" s="6">
        <v>100</v>
      </c>
      <c r="G96" s="6">
        <v>213</v>
      </c>
      <c r="H96" s="1" t="s">
        <v>20</v>
      </c>
      <c r="I96" s="26">
        <v>800000</v>
      </c>
      <c r="J96" s="26">
        <v>626840</v>
      </c>
      <c r="K96" s="26">
        <v>626840</v>
      </c>
    </row>
    <row r="97" spans="1:11" x14ac:dyDescent="0.25">
      <c r="A97" s="58"/>
      <c r="B97" s="6">
        <v>1</v>
      </c>
      <c r="C97" s="24">
        <v>801</v>
      </c>
      <c r="D97" s="52" t="s">
        <v>73</v>
      </c>
      <c r="E97" s="6">
        <v>242</v>
      </c>
      <c r="F97" s="6">
        <v>200</v>
      </c>
      <c r="G97" s="6">
        <v>221</v>
      </c>
      <c r="H97" s="1" t="s">
        <v>20</v>
      </c>
      <c r="I97" s="26">
        <v>25008</v>
      </c>
      <c r="J97" s="26">
        <v>25000</v>
      </c>
      <c r="K97" s="26">
        <v>25000</v>
      </c>
    </row>
    <row r="98" spans="1:11" x14ac:dyDescent="0.25">
      <c r="A98" s="58"/>
      <c r="B98" s="6">
        <v>1</v>
      </c>
      <c r="C98" s="24">
        <v>801</v>
      </c>
      <c r="D98" s="52" t="s">
        <v>73</v>
      </c>
      <c r="E98" s="6">
        <v>242</v>
      </c>
      <c r="F98" s="6">
        <v>200</v>
      </c>
      <c r="G98" s="6">
        <v>225</v>
      </c>
      <c r="H98" s="1" t="s">
        <v>20</v>
      </c>
      <c r="I98" s="26"/>
      <c r="J98" s="26">
        <v>0</v>
      </c>
      <c r="K98" s="26">
        <v>5000</v>
      </c>
    </row>
    <row r="99" spans="1:11" x14ac:dyDescent="0.25">
      <c r="A99" s="58"/>
      <c r="B99" s="6">
        <v>1</v>
      </c>
      <c r="C99" s="24">
        <v>801</v>
      </c>
      <c r="D99" s="52" t="s">
        <v>73</v>
      </c>
      <c r="E99" s="6">
        <v>242</v>
      </c>
      <c r="F99" s="6">
        <v>200</v>
      </c>
      <c r="G99" s="6">
        <v>226</v>
      </c>
      <c r="H99" s="1" t="s">
        <v>20</v>
      </c>
      <c r="I99" s="26">
        <v>5000</v>
      </c>
      <c r="J99" s="26">
        <v>4500</v>
      </c>
      <c r="K99" s="26">
        <v>4500</v>
      </c>
    </row>
    <row r="100" spans="1:11" x14ac:dyDescent="0.25">
      <c r="A100" s="58"/>
      <c r="B100" s="6">
        <v>1</v>
      </c>
      <c r="C100" s="24">
        <v>801</v>
      </c>
      <c r="D100" s="52" t="s">
        <v>112</v>
      </c>
      <c r="E100" s="6">
        <v>242</v>
      </c>
      <c r="F100" s="6">
        <v>200</v>
      </c>
      <c r="G100" s="6">
        <v>349</v>
      </c>
      <c r="H100" s="1" t="s">
        <v>58</v>
      </c>
      <c r="I100" s="26"/>
      <c r="J100" s="26">
        <v>0</v>
      </c>
      <c r="K100" s="26">
        <v>0</v>
      </c>
    </row>
    <row r="101" spans="1:11" x14ac:dyDescent="0.25">
      <c r="A101" s="58"/>
      <c r="B101" s="6">
        <v>1</v>
      </c>
      <c r="C101" s="24">
        <v>801</v>
      </c>
      <c r="D101" s="52" t="s">
        <v>73</v>
      </c>
      <c r="E101" s="6">
        <v>247</v>
      </c>
      <c r="F101" s="6">
        <v>200</v>
      </c>
      <c r="G101" s="6">
        <v>223</v>
      </c>
      <c r="H101" s="1" t="s">
        <v>20</v>
      </c>
      <c r="I101" s="26">
        <v>1111000</v>
      </c>
      <c r="J101" s="26">
        <v>1205756</v>
      </c>
      <c r="K101" s="26">
        <v>1319225</v>
      </c>
    </row>
    <row r="102" spans="1:11" x14ac:dyDescent="0.25">
      <c r="A102" s="58"/>
      <c r="B102" s="6">
        <v>1</v>
      </c>
      <c r="C102" s="24">
        <v>801</v>
      </c>
      <c r="D102" s="52" t="s">
        <v>73</v>
      </c>
      <c r="E102" s="6">
        <v>244</v>
      </c>
      <c r="F102" s="6">
        <v>200</v>
      </c>
      <c r="G102" s="6">
        <v>225</v>
      </c>
      <c r="H102" s="1" t="s">
        <v>20</v>
      </c>
      <c r="I102" s="26"/>
      <c r="J102" s="26">
        <v>67600</v>
      </c>
      <c r="K102" s="26">
        <v>67600</v>
      </c>
    </row>
    <row r="103" spans="1:11" x14ac:dyDescent="0.25">
      <c r="A103" s="58"/>
      <c r="B103" s="6">
        <v>1</v>
      </c>
      <c r="C103" s="24">
        <v>801</v>
      </c>
      <c r="D103" s="52" t="s">
        <v>73</v>
      </c>
      <c r="E103" s="6">
        <v>244</v>
      </c>
      <c r="F103" s="6">
        <v>200</v>
      </c>
      <c r="G103" s="6">
        <v>226</v>
      </c>
      <c r="H103" s="1" t="s">
        <v>20</v>
      </c>
      <c r="I103" s="26">
        <v>42100</v>
      </c>
      <c r="J103" s="26">
        <v>15500</v>
      </c>
      <c r="K103" s="26">
        <v>15500</v>
      </c>
    </row>
    <row r="104" spans="1:11" x14ac:dyDescent="0.25">
      <c r="A104" s="58"/>
      <c r="B104" s="6">
        <v>1</v>
      </c>
      <c r="C104" s="24">
        <v>801</v>
      </c>
      <c r="D104" s="52" t="s">
        <v>73</v>
      </c>
      <c r="E104" s="6">
        <v>244</v>
      </c>
      <c r="F104" s="6">
        <v>200</v>
      </c>
      <c r="G104" s="6">
        <v>349</v>
      </c>
      <c r="H104" s="1" t="s">
        <v>20</v>
      </c>
      <c r="I104" s="26"/>
      <c r="J104" s="26">
        <v>0</v>
      </c>
      <c r="K104" s="26">
        <v>5000</v>
      </c>
    </row>
    <row r="105" spans="1:11" x14ac:dyDescent="0.25">
      <c r="A105" s="58"/>
      <c r="B105" s="6">
        <v>1</v>
      </c>
      <c r="C105" s="24">
        <v>801</v>
      </c>
      <c r="D105" s="52" t="s">
        <v>73</v>
      </c>
      <c r="E105" s="6">
        <v>851</v>
      </c>
      <c r="F105" s="6">
        <v>800</v>
      </c>
      <c r="G105" s="6">
        <v>290</v>
      </c>
      <c r="H105" s="1" t="s">
        <v>20</v>
      </c>
      <c r="I105" s="26">
        <v>71500</v>
      </c>
      <c r="J105" s="26">
        <v>50000</v>
      </c>
      <c r="K105" s="26">
        <v>50000</v>
      </c>
    </row>
    <row r="106" spans="1:11" x14ac:dyDescent="0.25">
      <c r="A106" s="58"/>
      <c r="B106" s="6">
        <v>1</v>
      </c>
      <c r="C106" s="24">
        <v>801</v>
      </c>
      <c r="D106" s="52" t="s">
        <v>73</v>
      </c>
      <c r="E106" s="6">
        <v>853</v>
      </c>
      <c r="F106" s="6">
        <v>800</v>
      </c>
      <c r="G106" s="6">
        <v>290</v>
      </c>
      <c r="H106" s="1" t="s">
        <v>20</v>
      </c>
      <c r="I106" s="26">
        <v>0</v>
      </c>
      <c r="J106" s="26">
        <v>0</v>
      </c>
      <c r="K106" s="26">
        <v>0</v>
      </c>
    </row>
    <row r="107" spans="1:11" x14ac:dyDescent="0.25">
      <c r="A107" s="59" t="s">
        <v>74</v>
      </c>
      <c r="B107" s="6"/>
      <c r="C107" s="24"/>
      <c r="D107" s="52"/>
      <c r="E107" s="6"/>
      <c r="F107" s="6">
        <v>100</v>
      </c>
      <c r="G107" s="6"/>
      <c r="H107" s="1" t="s">
        <v>20</v>
      </c>
      <c r="I107" s="53">
        <f>SUM(I90:I106)</f>
        <v>5843300</v>
      </c>
      <c r="J107" s="53">
        <f t="shared" ref="J107:K107" si="6">SUM(J90:J106)</f>
        <v>4070824</v>
      </c>
      <c r="K107" s="53">
        <f t="shared" si="6"/>
        <v>4194293</v>
      </c>
    </row>
    <row r="108" spans="1:11" x14ac:dyDescent="0.25">
      <c r="A108" s="59" t="s">
        <v>75</v>
      </c>
      <c r="B108" s="6">
        <v>1</v>
      </c>
      <c r="C108" s="24">
        <v>801</v>
      </c>
      <c r="D108" s="52" t="s">
        <v>76</v>
      </c>
      <c r="E108" s="6">
        <v>111</v>
      </c>
      <c r="F108" s="6">
        <v>100</v>
      </c>
      <c r="G108" s="6">
        <v>211</v>
      </c>
      <c r="H108" s="1" t="s">
        <v>20</v>
      </c>
      <c r="I108" s="26">
        <v>263000</v>
      </c>
      <c r="J108" s="53">
        <v>0</v>
      </c>
      <c r="K108" s="53">
        <v>0</v>
      </c>
    </row>
    <row r="109" spans="1:11" x14ac:dyDescent="0.25">
      <c r="A109" s="59"/>
      <c r="B109" s="6">
        <v>1</v>
      </c>
      <c r="C109" s="24">
        <v>801</v>
      </c>
      <c r="D109" s="52" t="s">
        <v>76</v>
      </c>
      <c r="E109" s="6">
        <v>119</v>
      </c>
      <c r="F109" s="6">
        <v>100</v>
      </c>
      <c r="G109" s="6">
        <v>213</v>
      </c>
      <c r="H109" s="1" t="s">
        <v>20</v>
      </c>
      <c r="I109" s="26">
        <v>79000</v>
      </c>
      <c r="J109" s="53">
        <v>0</v>
      </c>
      <c r="K109" s="53">
        <v>0</v>
      </c>
    </row>
    <row r="110" spans="1:11" x14ac:dyDescent="0.25">
      <c r="A110" s="59" t="s">
        <v>75</v>
      </c>
      <c r="B110" s="6">
        <v>1</v>
      </c>
      <c r="C110" s="24">
        <v>801</v>
      </c>
      <c r="D110" s="52" t="s">
        <v>77</v>
      </c>
      <c r="E110" s="6">
        <v>111</v>
      </c>
      <c r="F110" s="6">
        <v>100</v>
      </c>
      <c r="G110" s="6">
        <v>211</v>
      </c>
      <c r="H110" s="1" t="s">
        <v>20</v>
      </c>
      <c r="I110" s="26">
        <v>500000</v>
      </c>
      <c r="J110" s="26">
        <v>652842</v>
      </c>
      <c r="K110" s="26">
        <v>652842</v>
      </c>
    </row>
    <row r="111" spans="1:11" ht="15.75" hidden="1" customHeight="1" x14ac:dyDescent="0.25">
      <c r="A111" s="59"/>
      <c r="B111" s="6">
        <v>1</v>
      </c>
      <c r="C111" s="24">
        <v>801</v>
      </c>
      <c r="D111" s="52" t="s">
        <v>99</v>
      </c>
      <c r="E111" s="6">
        <v>111</v>
      </c>
      <c r="F111" s="6">
        <v>100</v>
      </c>
      <c r="G111" s="6">
        <v>266</v>
      </c>
      <c r="H111" s="1" t="s">
        <v>58</v>
      </c>
      <c r="I111" s="26">
        <v>0</v>
      </c>
      <c r="J111" s="26">
        <v>0</v>
      </c>
      <c r="K111" s="26">
        <v>0</v>
      </c>
    </row>
    <row r="112" spans="1:11" x14ac:dyDescent="0.25">
      <c r="A112" s="58"/>
      <c r="B112" s="6">
        <v>1</v>
      </c>
      <c r="C112" s="24">
        <v>801</v>
      </c>
      <c r="D112" s="52" t="s">
        <v>77</v>
      </c>
      <c r="E112" s="6">
        <v>119</v>
      </c>
      <c r="F112" s="6">
        <v>100</v>
      </c>
      <c r="G112" s="6">
        <v>213</v>
      </c>
      <c r="H112" s="1" t="s">
        <v>20</v>
      </c>
      <c r="I112" s="26">
        <v>150000</v>
      </c>
      <c r="J112" s="26">
        <v>197158</v>
      </c>
      <c r="K112" s="26">
        <v>197158</v>
      </c>
    </row>
    <row r="113" spans="1:93" x14ac:dyDescent="0.25">
      <c r="A113" s="58"/>
      <c r="B113" s="6">
        <v>1</v>
      </c>
      <c r="C113" s="24">
        <v>801</v>
      </c>
      <c r="D113" s="52" t="s">
        <v>78</v>
      </c>
      <c r="E113" s="6">
        <v>242</v>
      </c>
      <c r="F113" s="6">
        <v>200</v>
      </c>
      <c r="G113" s="6">
        <v>226</v>
      </c>
      <c r="H113" s="1" t="s">
        <v>20</v>
      </c>
      <c r="I113" s="26">
        <v>10000</v>
      </c>
      <c r="J113" s="26">
        <v>8000</v>
      </c>
      <c r="K113" s="26">
        <v>8000</v>
      </c>
    </row>
    <row r="114" spans="1:93" x14ac:dyDescent="0.25">
      <c r="A114" s="58"/>
      <c r="B114" s="6">
        <v>1</v>
      </c>
      <c r="C114" s="24">
        <v>801</v>
      </c>
      <c r="D114" s="52" t="s">
        <v>78</v>
      </c>
      <c r="E114" s="6">
        <v>244</v>
      </c>
      <c r="F114" s="6">
        <v>200</v>
      </c>
      <c r="G114" s="6">
        <v>226</v>
      </c>
      <c r="H114" s="1" t="s">
        <v>20</v>
      </c>
      <c r="I114" s="26">
        <v>14500</v>
      </c>
      <c r="J114" s="26">
        <v>15500</v>
      </c>
      <c r="K114" s="26">
        <v>15500</v>
      </c>
    </row>
    <row r="115" spans="1:93" hidden="1" x14ac:dyDescent="0.25">
      <c r="A115" s="58"/>
      <c r="B115" s="6">
        <v>1</v>
      </c>
      <c r="C115" s="24">
        <v>801</v>
      </c>
      <c r="D115" s="52" t="s">
        <v>78</v>
      </c>
      <c r="E115" s="6">
        <v>853</v>
      </c>
      <c r="F115" s="6">
        <v>800</v>
      </c>
      <c r="G115" s="6">
        <v>290</v>
      </c>
      <c r="H115" s="1" t="s">
        <v>20</v>
      </c>
      <c r="I115" s="26">
        <v>0</v>
      </c>
      <c r="J115" s="26">
        <v>0</v>
      </c>
      <c r="K115" s="26">
        <v>0</v>
      </c>
    </row>
    <row r="116" spans="1:93" x14ac:dyDescent="0.25">
      <c r="A116" s="59" t="s">
        <v>74</v>
      </c>
      <c r="B116" s="6"/>
      <c r="C116" s="24"/>
      <c r="D116" s="52"/>
      <c r="E116" s="6"/>
      <c r="F116" s="6">
        <v>100</v>
      </c>
      <c r="G116" s="6"/>
      <c r="H116" s="1" t="s">
        <v>20</v>
      </c>
      <c r="I116" s="53">
        <f>SUM(I108:I115)</f>
        <v>1016500</v>
      </c>
      <c r="J116" s="53">
        <f t="shared" ref="J116:K116" si="7">SUM(J108:J115)</f>
        <v>873500</v>
      </c>
      <c r="K116" s="53">
        <f t="shared" si="7"/>
        <v>873500</v>
      </c>
    </row>
    <row r="117" spans="1:93" x14ac:dyDescent="0.25">
      <c r="A117" s="5" t="s">
        <v>79</v>
      </c>
      <c r="B117" s="6">
        <v>1</v>
      </c>
      <c r="C117" s="24">
        <v>1001</v>
      </c>
      <c r="D117" s="52" t="s">
        <v>80</v>
      </c>
      <c r="E117" s="6">
        <v>312</v>
      </c>
      <c r="F117" s="6">
        <v>300</v>
      </c>
      <c r="G117" s="6">
        <v>264</v>
      </c>
      <c r="H117" s="1" t="s">
        <v>20</v>
      </c>
      <c r="I117" s="53">
        <v>5000</v>
      </c>
      <c r="J117" s="53">
        <v>1000</v>
      </c>
      <c r="K117" s="53">
        <v>1000</v>
      </c>
    </row>
    <row r="118" spans="1:93" x14ac:dyDescent="0.25">
      <c r="A118" s="69" t="s">
        <v>81</v>
      </c>
      <c r="B118" s="6">
        <v>1</v>
      </c>
      <c r="C118" s="24">
        <v>1101</v>
      </c>
      <c r="D118" s="52" t="s">
        <v>82</v>
      </c>
      <c r="E118" s="6">
        <v>244</v>
      </c>
      <c r="F118" s="6">
        <v>200</v>
      </c>
      <c r="G118" s="6">
        <v>226</v>
      </c>
      <c r="H118" s="1" t="s">
        <v>20</v>
      </c>
      <c r="I118" s="53">
        <v>30000</v>
      </c>
      <c r="J118" s="53">
        <v>50000</v>
      </c>
      <c r="K118" s="53">
        <v>50000</v>
      </c>
    </row>
    <row r="119" spans="1:93" s="10" customFormat="1" hidden="1" x14ac:dyDescent="0.25">
      <c r="A119" s="69" t="s">
        <v>110</v>
      </c>
      <c r="B119" s="6">
        <v>1</v>
      </c>
      <c r="C119" s="24">
        <v>1301</v>
      </c>
      <c r="D119" s="52" t="s">
        <v>111</v>
      </c>
      <c r="E119" s="6">
        <v>730</v>
      </c>
      <c r="F119" s="6">
        <v>100</v>
      </c>
      <c r="G119" s="6">
        <v>231</v>
      </c>
      <c r="H119" s="1" t="s">
        <v>20</v>
      </c>
      <c r="I119" s="53">
        <v>0</v>
      </c>
      <c r="J119" s="53">
        <v>0</v>
      </c>
      <c r="K119" s="53">
        <v>0</v>
      </c>
    </row>
    <row r="120" spans="1:93" s="10" customFormat="1" x14ac:dyDescent="0.25">
      <c r="A120" s="69" t="s">
        <v>113</v>
      </c>
      <c r="B120" s="6">
        <v>1</v>
      </c>
      <c r="C120" s="24">
        <v>1301</v>
      </c>
      <c r="D120" s="52" t="s">
        <v>111</v>
      </c>
      <c r="E120" s="6">
        <v>730</v>
      </c>
      <c r="F120" s="6">
        <v>100</v>
      </c>
      <c r="G120" s="6">
        <v>231</v>
      </c>
      <c r="H120" s="1" t="s">
        <v>20</v>
      </c>
      <c r="I120" s="53">
        <v>309.01</v>
      </c>
      <c r="J120" s="53">
        <v>0</v>
      </c>
      <c r="K120" s="53">
        <v>0</v>
      </c>
    </row>
    <row r="121" spans="1:93" s="10" customFormat="1" x14ac:dyDescent="0.25">
      <c r="A121" s="73"/>
      <c r="B121" s="74"/>
      <c r="C121" s="75"/>
      <c r="D121" s="76"/>
      <c r="E121" s="74"/>
      <c r="F121" s="74"/>
      <c r="G121" s="74"/>
      <c r="H121" s="77"/>
      <c r="I121" s="78"/>
      <c r="J121" s="79"/>
      <c r="K121" s="79"/>
    </row>
    <row r="122" spans="1:93" s="10" customFormat="1" ht="19.5" customHeight="1" thickBot="1" x14ac:dyDescent="0.35">
      <c r="A122" s="94" t="s">
        <v>102</v>
      </c>
      <c r="B122" s="94"/>
      <c r="C122" s="94"/>
      <c r="D122" s="94"/>
      <c r="E122" s="94"/>
      <c r="F122" s="94"/>
      <c r="G122" s="94"/>
      <c r="H122" s="94"/>
      <c r="I122" s="94"/>
      <c r="J122" s="94"/>
      <c r="K122" s="94"/>
    </row>
    <row r="123" spans="1:93" s="28" customFormat="1" ht="19.5" thickBot="1" x14ac:dyDescent="0.3">
      <c r="A123" s="95" t="s">
        <v>103</v>
      </c>
      <c r="B123" s="97" t="s">
        <v>104</v>
      </c>
      <c r="C123" s="98"/>
      <c r="D123" s="98"/>
      <c r="E123" s="98"/>
      <c r="F123" s="98"/>
      <c r="G123" s="98"/>
      <c r="H123" s="99"/>
      <c r="I123" s="103" t="s">
        <v>10</v>
      </c>
      <c r="J123" s="104"/>
      <c r="K123" s="105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  <c r="BH123" s="27"/>
      <c r="BI123" s="27"/>
      <c r="BJ123" s="27"/>
      <c r="BK123" s="27"/>
      <c r="BL123" s="27"/>
      <c r="BM123" s="27"/>
      <c r="BN123" s="27"/>
      <c r="BO123" s="27"/>
      <c r="BP123" s="27"/>
      <c r="BQ123" s="27"/>
      <c r="BR123" s="27"/>
      <c r="BS123" s="27"/>
      <c r="BT123" s="27"/>
      <c r="BU123" s="27"/>
      <c r="BV123" s="27"/>
      <c r="BW123" s="27"/>
      <c r="BX123" s="27"/>
      <c r="BY123" s="27"/>
      <c r="BZ123" s="27"/>
      <c r="CA123" s="27"/>
      <c r="CB123" s="27"/>
      <c r="CC123" s="27"/>
      <c r="CD123" s="27"/>
      <c r="CE123" s="27"/>
      <c r="CF123" s="27"/>
      <c r="CG123" s="27"/>
      <c r="CH123" s="27"/>
      <c r="CI123" s="27"/>
      <c r="CJ123" s="27"/>
      <c r="CK123" s="27"/>
      <c r="CL123" s="27"/>
      <c r="CM123" s="27"/>
      <c r="CN123" s="27"/>
      <c r="CO123" s="27"/>
    </row>
    <row r="124" spans="1:93" s="28" customFormat="1" ht="19.5" thickBot="1" x14ac:dyDescent="0.3">
      <c r="A124" s="96"/>
      <c r="B124" s="100"/>
      <c r="C124" s="101"/>
      <c r="D124" s="101"/>
      <c r="E124" s="101"/>
      <c r="F124" s="101"/>
      <c r="G124" s="101"/>
      <c r="H124" s="102"/>
      <c r="I124" s="19">
        <v>2021</v>
      </c>
      <c r="J124" s="19">
        <v>2022</v>
      </c>
      <c r="K124" s="19">
        <v>2023</v>
      </c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  <c r="BH124" s="27"/>
      <c r="BI124" s="27"/>
      <c r="BJ124" s="27"/>
      <c r="BK124" s="27"/>
      <c r="BL124" s="27"/>
      <c r="BM124" s="27"/>
      <c r="BN124" s="27"/>
      <c r="BO124" s="27"/>
      <c r="BP124" s="27"/>
      <c r="BQ124" s="27"/>
      <c r="BR124" s="27"/>
      <c r="BS124" s="27"/>
      <c r="BT124" s="27"/>
      <c r="BU124" s="27"/>
      <c r="BV124" s="27"/>
      <c r="BW124" s="27"/>
      <c r="BX124" s="27"/>
      <c r="BY124" s="27"/>
      <c r="BZ124" s="27"/>
      <c r="CA124" s="27"/>
      <c r="CB124" s="27"/>
      <c r="CC124" s="27"/>
      <c r="CD124" s="27"/>
      <c r="CE124" s="27"/>
      <c r="CF124" s="27"/>
      <c r="CG124" s="27"/>
      <c r="CH124" s="27"/>
      <c r="CI124" s="27"/>
      <c r="CJ124" s="27"/>
      <c r="CK124" s="27"/>
      <c r="CL124" s="27"/>
      <c r="CM124" s="27"/>
      <c r="CN124" s="27"/>
      <c r="CO124" s="27"/>
    </row>
    <row r="125" spans="1:93" x14ac:dyDescent="0.25">
      <c r="A125" s="20">
        <v>1</v>
      </c>
      <c r="B125" s="21">
        <v>2</v>
      </c>
      <c r="C125" s="21">
        <v>3</v>
      </c>
      <c r="D125" s="21">
        <v>4</v>
      </c>
      <c r="E125" s="21">
        <v>5</v>
      </c>
      <c r="F125" s="21"/>
      <c r="G125" s="21">
        <v>6</v>
      </c>
      <c r="H125" s="21">
        <v>7</v>
      </c>
      <c r="I125" s="44">
        <v>9</v>
      </c>
      <c r="J125" s="21"/>
      <c r="K125" s="21"/>
    </row>
    <row r="126" spans="1:93" x14ac:dyDescent="0.25">
      <c r="A126" s="86"/>
      <c r="B126" s="86"/>
      <c r="C126" s="86"/>
      <c r="D126" s="86"/>
      <c r="E126" s="86"/>
      <c r="F126" s="86"/>
      <c r="G126" s="86"/>
      <c r="H126" s="86"/>
      <c r="I126" s="87"/>
      <c r="J126" s="86"/>
      <c r="K126" s="86"/>
    </row>
    <row r="127" spans="1:93" x14ac:dyDescent="0.25">
      <c r="A127" s="83"/>
      <c r="B127" s="83"/>
      <c r="C127" s="83"/>
      <c r="D127" s="83"/>
      <c r="E127" s="83"/>
      <c r="F127" s="83"/>
      <c r="G127" s="83"/>
      <c r="H127" s="83"/>
      <c r="I127" s="84"/>
      <c r="J127" s="83"/>
      <c r="K127" s="83"/>
    </row>
    <row r="128" spans="1:93" s="85" customFormat="1" ht="37.5" x14ac:dyDescent="0.3">
      <c r="A128" s="45" t="s">
        <v>108</v>
      </c>
      <c r="B128" s="45"/>
      <c r="C128" s="45"/>
      <c r="D128" s="45" t="s">
        <v>96</v>
      </c>
      <c r="E128" s="46"/>
      <c r="F128" s="46"/>
      <c r="G128" s="47"/>
      <c r="H128" s="36"/>
      <c r="I128" s="46" t="s">
        <v>109</v>
      </c>
      <c r="J128" s="27"/>
      <c r="K128" s="27"/>
    </row>
    <row r="129" spans="1:11" s="85" customFormat="1" ht="18.75" x14ac:dyDescent="0.3">
      <c r="A129" s="45"/>
      <c r="B129" s="45"/>
      <c r="C129" s="45"/>
      <c r="D129" s="45"/>
      <c r="E129" s="46"/>
      <c r="F129" s="46"/>
      <c r="G129" s="47"/>
      <c r="H129" s="36"/>
      <c r="I129" s="48"/>
      <c r="J129" s="27"/>
      <c r="K129" s="27"/>
    </row>
    <row r="130" spans="1:11" s="85" customFormat="1" ht="37.5" x14ac:dyDescent="0.3">
      <c r="A130" s="70" t="s">
        <v>83</v>
      </c>
      <c r="B130" s="49"/>
      <c r="C130" s="30"/>
      <c r="D130" s="50"/>
      <c r="E130" s="30"/>
      <c r="F130" s="30"/>
      <c r="G130" s="30"/>
      <c r="H130" s="36"/>
      <c r="I130" s="38"/>
      <c r="J130" s="2"/>
      <c r="K130" s="2"/>
    </row>
    <row r="131" spans="1:11" s="85" customFormat="1" ht="18.75" x14ac:dyDescent="0.3">
      <c r="A131" s="70" t="s">
        <v>84</v>
      </c>
      <c r="B131" s="49"/>
      <c r="C131" s="30"/>
      <c r="D131" s="50" t="s">
        <v>96</v>
      </c>
      <c r="E131" s="30"/>
      <c r="F131" s="30"/>
      <c r="G131" s="32"/>
      <c r="H131" s="46"/>
      <c r="I131" s="38" t="s">
        <v>85</v>
      </c>
      <c r="J131" s="2"/>
      <c r="K131" s="2"/>
    </row>
    <row r="132" spans="1:11" s="85" customFormat="1" ht="18.75" x14ac:dyDescent="0.3">
      <c r="A132" s="70"/>
      <c r="B132" s="30"/>
      <c r="C132" s="30"/>
      <c r="D132" s="30"/>
      <c r="E132" s="30"/>
      <c r="F132" s="30"/>
      <c r="G132" s="30"/>
      <c r="H132" s="11"/>
      <c r="I132" s="38"/>
      <c r="J132" s="29"/>
      <c r="K132" s="29"/>
    </row>
    <row r="133" spans="1:11" s="34" customFormat="1" ht="18.75" x14ac:dyDescent="0.3">
      <c r="A133" s="70"/>
      <c r="B133" s="30"/>
      <c r="C133" s="30"/>
      <c r="D133" s="30"/>
      <c r="E133" s="30"/>
      <c r="F133" s="30"/>
      <c r="G133" s="30"/>
      <c r="H133" s="31"/>
      <c r="I133" s="38"/>
      <c r="J133" s="29"/>
      <c r="K133" s="29"/>
    </row>
    <row r="134" spans="1:11" ht="18.75" x14ac:dyDescent="0.3">
      <c r="A134" s="70"/>
      <c r="B134" s="30"/>
      <c r="C134" s="30"/>
      <c r="D134" s="30"/>
      <c r="E134" s="30"/>
      <c r="F134" s="30"/>
      <c r="G134" s="30"/>
      <c r="H134" s="30"/>
      <c r="I134" s="38"/>
      <c r="J134" s="29"/>
      <c r="K134" s="29"/>
    </row>
    <row r="135" spans="1:11" ht="18.75" x14ac:dyDescent="0.3">
      <c r="A135" s="70"/>
      <c r="B135" s="30"/>
      <c r="C135" s="30"/>
      <c r="D135" s="30"/>
      <c r="E135" s="30"/>
      <c r="F135" s="30"/>
      <c r="G135" s="30"/>
      <c r="H135" s="30"/>
      <c r="I135" s="43"/>
      <c r="J135" s="32"/>
      <c r="K135" s="33"/>
    </row>
    <row r="136" spans="1:11" ht="18.75" x14ac:dyDescent="0.3">
      <c r="A136" s="42"/>
      <c r="B136" s="30"/>
      <c r="C136" s="30"/>
      <c r="D136" s="35"/>
      <c r="E136" s="30"/>
      <c r="F136" s="30"/>
      <c r="G136" s="30"/>
      <c r="H136" s="30"/>
      <c r="I136" s="51"/>
      <c r="J136" s="34"/>
      <c r="K136" s="34"/>
    </row>
    <row r="137" spans="1:11" ht="18.75" x14ac:dyDescent="0.3">
      <c r="B137" s="30"/>
      <c r="C137" s="30"/>
      <c r="D137" s="35"/>
      <c r="E137" s="30"/>
      <c r="F137" s="30"/>
      <c r="G137" s="30"/>
      <c r="H137" s="12"/>
      <c r="I137" s="51"/>
    </row>
    <row r="138" spans="1:11" ht="18.75" x14ac:dyDescent="0.3">
      <c r="B138" s="30"/>
      <c r="C138" s="30"/>
      <c r="D138" s="35"/>
      <c r="E138" s="30"/>
      <c r="F138" s="30"/>
      <c r="G138" s="30"/>
      <c r="H138" s="30"/>
      <c r="I138" s="51"/>
    </row>
    <row r="139" spans="1:11" ht="18.75" x14ac:dyDescent="0.3">
      <c r="B139" s="30"/>
      <c r="C139" s="30"/>
      <c r="D139" s="35"/>
      <c r="E139" s="30"/>
      <c r="F139" s="30"/>
      <c r="G139" s="30"/>
      <c r="H139" s="30"/>
      <c r="I139" s="51"/>
    </row>
    <row r="140" spans="1:11" ht="18.75" x14ac:dyDescent="0.3">
      <c r="B140" s="30"/>
      <c r="C140" s="30"/>
      <c r="D140" s="35"/>
      <c r="E140" s="30"/>
      <c r="F140" s="30"/>
      <c r="G140" s="30"/>
      <c r="H140" s="30"/>
      <c r="I140" s="51"/>
    </row>
    <row r="141" spans="1:11" ht="18.75" x14ac:dyDescent="0.3">
      <c r="B141" s="30"/>
      <c r="C141" s="30"/>
      <c r="D141" s="35"/>
      <c r="E141" s="30"/>
      <c r="F141" s="30"/>
      <c r="G141" s="30"/>
      <c r="H141" s="30"/>
      <c r="I141" s="51"/>
    </row>
    <row r="142" spans="1:11" ht="18.75" x14ac:dyDescent="0.3">
      <c r="B142" s="30"/>
      <c r="C142" s="30"/>
      <c r="D142" s="35"/>
      <c r="E142" s="30"/>
      <c r="F142" s="30"/>
      <c r="G142" s="30"/>
      <c r="H142" s="30"/>
      <c r="I142" s="51"/>
    </row>
    <row r="143" spans="1:11" ht="18.75" x14ac:dyDescent="0.3">
      <c r="B143" s="30"/>
      <c r="C143" s="30"/>
      <c r="D143" s="35"/>
      <c r="E143" s="30"/>
      <c r="F143" s="30"/>
      <c r="G143" s="30"/>
      <c r="H143" s="30"/>
      <c r="I143" s="51"/>
    </row>
    <row r="144" spans="1:11" ht="18.75" x14ac:dyDescent="0.3">
      <c r="B144" s="30"/>
      <c r="C144" s="30"/>
      <c r="D144" s="35"/>
      <c r="E144" s="30"/>
      <c r="F144" s="30"/>
      <c r="G144" s="30"/>
      <c r="H144" s="30"/>
      <c r="I144" s="51"/>
    </row>
    <row r="145" spans="1:93" ht="18.75" x14ac:dyDescent="0.3">
      <c r="B145" s="30"/>
      <c r="C145" s="30"/>
      <c r="D145" s="35"/>
      <c r="E145" s="30"/>
      <c r="F145" s="30"/>
      <c r="G145" s="30"/>
      <c r="H145" s="30"/>
      <c r="I145" s="51"/>
    </row>
    <row r="146" spans="1:93" ht="18.75" x14ac:dyDescent="0.3">
      <c r="B146" s="30"/>
      <c r="C146" s="30"/>
      <c r="D146" s="35"/>
      <c r="E146" s="30"/>
      <c r="F146" s="30"/>
      <c r="G146" s="30"/>
      <c r="H146" s="30"/>
      <c r="I146" s="51"/>
    </row>
    <row r="147" spans="1:93" ht="18.75" x14ac:dyDescent="0.3">
      <c r="B147" s="30"/>
      <c r="C147" s="30"/>
      <c r="D147" s="35"/>
      <c r="E147" s="30"/>
      <c r="F147" s="30"/>
      <c r="G147" s="30"/>
      <c r="H147" s="30"/>
      <c r="I147" s="51"/>
    </row>
    <row r="148" spans="1:93" ht="18.75" x14ac:dyDescent="0.3">
      <c r="B148" s="30"/>
      <c r="C148" s="30"/>
      <c r="D148" s="35"/>
      <c r="E148" s="30"/>
      <c r="F148" s="30"/>
      <c r="G148" s="30"/>
      <c r="H148" s="30"/>
      <c r="I148" s="51"/>
    </row>
    <row r="149" spans="1:93" ht="18.75" x14ac:dyDescent="0.3">
      <c r="B149" s="30"/>
      <c r="C149" s="30"/>
      <c r="D149" s="35"/>
      <c r="E149" s="30"/>
      <c r="F149" s="30"/>
      <c r="G149" s="30"/>
      <c r="H149" s="30"/>
      <c r="I149" s="51"/>
    </row>
    <row r="150" spans="1:93" ht="18.75" x14ac:dyDescent="0.3">
      <c r="B150" s="30"/>
      <c r="C150" s="30"/>
      <c r="D150" s="35"/>
      <c r="E150" s="30"/>
      <c r="F150" s="30"/>
      <c r="G150" s="30"/>
      <c r="H150" s="30"/>
      <c r="I150" s="51"/>
    </row>
    <row r="151" spans="1:93" ht="18.75" x14ac:dyDescent="0.3">
      <c r="B151" s="30"/>
      <c r="C151" s="30"/>
      <c r="D151" s="35"/>
      <c r="E151" s="30"/>
      <c r="F151" s="30"/>
      <c r="G151" s="30"/>
      <c r="H151" s="30"/>
      <c r="I151" s="51"/>
    </row>
    <row r="152" spans="1:93" ht="18.75" x14ac:dyDescent="0.3">
      <c r="B152" s="30"/>
      <c r="C152" s="30"/>
      <c r="D152" s="35"/>
      <c r="E152" s="30"/>
      <c r="F152" s="30"/>
      <c r="G152" s="30"/>
      <c r="H152" s="30"/>
      <c r="I152" s="51"/>
    </row>
    <row r="153" spans="1:93" ht="18.75" x14ac:dyDescent="0.3">
      <c r="B153" s="30"/>
      <c r="C153" s="30"/>
      <c r="D153" s="35"/>
      <c r="E153" s="30"/>
      <c r="F153" s="30"/>
      <c r="G153" s="30"/>
      <c r="H153" s="30"/>
      <c r="I153" s="51"/>
    </row>
    <row r="154" spans="1:93" ht="18.75" x14ac:dyDescent="0.3">
      <c r="B154" s="30"/>
      <c r="C154" s="30"/>
      <c r="D154" s="35"/>
      <c r="E154" s="30"/>
      <c r="F154" s="30"/>
      <c r="G154" s="30"/>
      <c r="H154" s="30"/>
      <c r="I154" s="51"/>
    </row>
    <row r="155" spans="1:93" s="37" customFormat="1" ht="18.75" x14ac:dyDescent="0.3">
      <c r="A155" s="66"/>
      <c r="B155" s="30"/>
      <c r="C155" s="30"/>
      <c r="D155" s="35"/>
      <c r="E155" s="30"/>
      <c r="F155" s="30"/>
      <c r="G155" s="30"/>
      <c r="H155" s="30"/>
      <c r="I155" s="51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</row>
    <row r="156" spans="1:93" s="37" customFormat="1" ht="18.75" x14ac:dyDescent="0.3">
      <c r="A156" s="66"/>
      <c r="B156" s="30"/>
      <c r="C156" s="30"/>
      <c r="D156" s="35"/>
      <c r="E156" s="30"/>
      <c r="F156" s="30"/>
      <c r="G156" s="30"/>
      <c r="H156" s="30"/>
      <c r="I156" s="51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</row>
    <row r="157" spans="1:93" ht="18.75" x14ac:dyDescent="0.3">
      <c r="B157" s="30"/>
      <c r="C157" s="30"/>
      <c r="D157" s="35"/>
      <c r="E157" s="30"/>
      <c r="F157" s="30"/>
      <c r="G157" s="30"/>
      <c r="H157" s="30"/>
      <c r="I157" s="51"/>
    </row>
    <row r="158" spans="1:93" ht="18.75" x14ac:dyDescent="0.3">
      <c r="H158" s="30"/>
    </row>
    <row r="159" spans="1:93" ht="18.75" x14ac:dyDescent="0.3">
      <c r="H159" s="30"/>
    </row>
  </sheetData>
  <autoFilter ref="A22:CO120"/>
  <mergeCells count="15">
    <mergeCell ref="A122:K122"/>
    <mergeCell ref="A123:A124"/>
    <mergeCell ref="B123:H124"/>
    <mergeCell ref="I123:K123"/>
    <mergeCell ref="A17:A18"/>
    <mergeCell ref="B17:G17"/>
    <mergeCell ref="H17:H18"/>
    <mergeCell ref="I17:K17"/>
    <mergeCell ref="A20:H20"/>
    <mergeCell ref="A21:H21"/>
    <mergeCell ref="A16:G16"/>
    <mergeCell ref="I2:K2"/>
    <mergeCell ref="A7:K7"/>
    <mergeCell ref="A9:K9"/>
    <mergeCell ref="B12:K12"/>
  </mergeCells>
  <pageMargins left="0.98425196850393704" right="0.78740157480314965" top="0.39370078740157483" bottom="0.39370078740157483" header="0" footer="0"/>
  <pageSetup paperSize="9" scale="4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 </vt:lpstr>
      <vt:lpstr>'Сводная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cp:lastPrinted>2020-12-29T14:09:24Z</cp:lastPrinted>
  <dcterms:created xsi:type="dcterms:W3CDTF">2019-12-30T12:48:09Z</dcterms:created>
  <dcterms:modified xsi:type="dcterms:W3CDTF">2021-02-25T12:56:12Z</dcterms:modified>
</cp:coreProperties>
</file>